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ATTACH D" sheetId="1" r:id="rId1"/>
    <sheet name="ATTACH E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dminavg">#REF!</definedName>
    <definedName name="date">#REF!</definedName>
    <definedName name="DLSBUD">#REF!</definedName>
    <definedName name="DLSECDR">#REF!</definedName>
    <definedName name="DLSECDRMO">#REF!</definedName>
    <definedName name="DLSECDRQTR">#REF!</definedName>
    <definedName name="DLSSAL">#REF!</definedName>
    <definedName name="ES">date</definedName>
    <definedName name="fsetavg">#REF!</definedName>
    <definedName name="journal_entry" localSheetId="0">#REF!</definedName>
    <definedName name="journal_entry">#REF!</definedName>
    <definedName name="June">'[3]June Pivot Data'!#REF!</definedName>
    <definedName name="M_OInvoice">#REF!</definedName>
    <definedName name="may_pivot_data">#REF!</definedName>
    <definedName name="November_Actual" localSheetId="0">date</definedName>
    <definedName name="November_Actual">date</definedName>
    <definedName name="November_Actual___0" localSheetId="0">date</definedName>
    <definedName name="November_Actual___0">date</definedName>
    <definedName name="November_Actual___0___0" localSheetId="0">date</definedName>
    <definedName name="November_Actual___0___0">date</definedName>
    <definedName name="November_Actual___0___16" localSheetId="0">date</definedName>
    <definedName name="November_Actual___0___16">date</definedName>
    <definedName name="November_Actual___0___6" localSheetId="0">date</definedName>
    <definedName name="November_Actual___0___6">date</definedName>
    <definedName name="November_Actual___10" localSheetId="0">date</definedName>
    <definedName name="November_Actual___10">date</definedName>
    <definedName name="November_Actual___10___0" localSheetId="0">date</definedName>
    <definedName name="November_Actual___10___0">date</definedName>
    <definedName name="November_Actual___10___6" localSheetId="0">date</definedName>
    <definedName name="November_Actual___10___6">date</definedName>
    <definedName name="November_Actual___11" localSheetId="0">date</definedName>
    <definedName name="November_Actual___11">date</definedName>
    <definedName name="November_Actual___11___0" localSheetId="0">date</definedName>
    <definedName name="November_Actual___11___0">date</definedName>
    <definedName name="November_Actual___11___6" localSheetId="0">date</definedName>
    <definedName name="November_Actual___11___6">date</definedName>
    <definedName name="November_Actual___12" localSheetId="0">date</definedName>
    <definedName name="November_Actual___12">date</definedName>
    <definedName name="November_Actual___12___0" localSheetId="0">date</definedName>
    <definedName name="November_Actual___12___0">date</definedName>
    <definedName name="November_Actual___12___6" localSheetId="0">date</definedName>
    <definedName name="November_Actual___12___6">date</definedName>
    <definedName name="November_Actual___2" localSheetId="0">date</definedName>
    <definedName name="November_Actual___2">date</definedName>
    <definedName name="November_Actual___2___0" localSheetId="0">date</definedName>
    <definedName name="November_Actual___2___0">date</definedName>
    <definedName name="November_Actual___2___6" localSheetId="0">date</definedName>
    <definedName name="November_Actual___2___6">date</definedName>
    <definedName name="November_Actual___3" localSheetId="0">date</definedName>
    <definedName name="November_Actual___3">date</definedName>
    <definedName name="November_Actual___3___0" localSheetId="0">date</definedName>
    <definedName name="November_Actual___3___0">date</definedName>
    <definedName name="November_Actual___3___6" localSheetId="0">date</definedName>
    <definedName name="November_Actual___3___6">date</definedName>
    <definedName name="November_Actual___4" localSheetId="0">date</definedName>
    <definedName name="November_Actual___4">date</definedName>
    <definedName name="November_Actual___4___0" localSheetId="0">date</definedName>
    <definedName name="November_Actual___4___0">date</definedName>
    <definedName name="November_Actual___4___6" localSheetId="0">date</definedName>
    <definedName name="November_Actual___4___6">date</definedName>
    <definedName name="November_Actual___5" localSheetId="0">date</definedName>
    <definedName name="November_Actual___5">date</definedName>
    <definedName name="November_Actual___5___0" localSheetId="0">date</definedName>
    <definedName name="November_Actual___5___0">date</definedName>
    <definedName name="November_Actual___5___6" localSheetId="0">date</definedName>
    <definedName name="November_Actual___5___6">date</definedName>
    <definedName name="November_Actual___6" localSheetId="0">date</definedName>
    <definedName name="November_Actual___6">date</definedName>
    <definedName name="November_Actual___6___0" localSheetId="0">date</definedName>
    <definedName name="November_Actual___6___0">date</definedName>
    <definedName name="November_Actual___6___16" localSheetId="0">date</definedName>
    <definedName name="November_Actual___6___16">date</definedName>
    <definedName name="November_Actual___6___6" localSheetId="0">date</definedName>
    <definedName name="November_Actual___6___6">date</definedName>
    <definedName name="November_Actual___7" localSheetId="0">date</definedName>
    <definedName name="November_Actual___7">date</definedName>
    <definedName name="November_Actual___7___0" localSheetId="0">date</definedName>
    <definedName name="November_Actual___7___0">date</definedName>
    <definedName name="November_Actual___7___6" localSheetId="0">date</definedName>
    <definedName name="November_Actual___7___6">date</definedName>
    <definedName name="November_Actual___8" localSheetId="0">date</definedName>
    <definedName name="November_Actual___8">date</definedName>
    <definedName name="November_Actual___8___0" localSheetId="0">date</definedName>
    <definedName name="November_Actual___8___0">date</definedName>
    <definedName name="November_Actual___8___6" localSheetId="0">date</definedName>
    <definedName name="November_Actual___8___6">date</definedName>
    <definedName name="ohdavg">#REF!</definedName>
    <definedName name="period">#REF!</definedName>
    <definedName name="Policy_Studies_Inc.__PSI">#REF!</definedName>
    <definedName name="prelim_invoice" localSheetId="0">#REF!</definedName>
    <definedName name="prelim_invoice">#REF!</definedName>
    <definedName name="_xlnm.Print_Area" localSheetId="1">'ATTACH E'!$A$1:$F$35</definedName>
    <definedName name="RIO">'[4]121507 Revision'!$M$2:$M$62</definedName>
    <definedName name="rioavg">#REF!</definedName>
    <definedName name="September">date</definedName>
    <definedName name="Shared_Costs">#REF!</definedName>
    <definedName name="tanfavg">#REF!</definedName>
    <definedName name="TEXBUD">#REF!</definedName>
    <definedName name="TEXECDR">#REF!</definedName>
    <definedName name="TEXECDRMO">'[5]Tex ECDR mo'!$A$1:$Q$59</definedName>
    <definedName name="TEXECDRQTR">'[5]Tex ECDR qtr'!$A$1:$M$36</definedName>
    <definedName name="TEXMO">#REF!</definedName>
    <definedName name="TEXSAL">#REF!</definedName>
    <definedName name="wiaavg">#REF!</definedName>
    <definedName name="youthavg">#REF!</definedName>
  </definedNames>
  <calcPr fullCalcOnLoad="1"/>
</workbook>
</file>

<file path=xl/sharedStrings.xml><?xml version="1.0" encoding="utf-8"?>
<sst xmlns="http://schemas.openxmlformats.org/spreadsheetml/2006/main" count="65" uniqueCount="64">
  <si>
    <t>TOTAL</t>
  </si>
  <si>
    <t xml:space="preserve"># of Staff X Hourly rate X Number of hours = Amount Paid.   </t>
  </si>
  <si>
    <t xml:space="preserve"> # of</t>
  </si>
  <si>
    <t>Average Hourly</t>
  </si>
  <si>
    <t>#</t>
  </si>
  <si>
    <t>Amount</t>
  </si>
  <si>
    <t>Staff Position/Title*</t>
  </si>
  <si>
    <t>Staff</t>
  </si>
  <si>
    <t>Rate</t>
  </si>
  <si>
    <t>Hours</t>
  </si>
  <si>
    <t>Paid</t>
  </si>
  <si>
    <t>Total Staff</t>
  </si>
  <si>
    <t xml:space="preserve">Total Pay </t>
  </si>
  <si>
    <t xml:space="preserve"> Paid by Board</t>
  </si>
  <si>
    <t>%</t>
  </si>
  <si>
    <t>Budget Line Items</t>
  </si>
  <si>
    <t>Budget</t>
  </si>
  <si>
    <t>A.    Personnel Costs</t>
  </si>
  <si>
    <t xml:space="preserve">   1. Salaries</t>
  </si>
  <si>
    <t xml:space="preserve">   2. Fringe Benefits</t>
  </si>
  <si>
    <t xml:space="preserve">   3. Staff Travel/Per Diem</t>
  </si>
  <si>
    <t xml:space="preserve">   4. Staff Training</t>
  </si>
  <si>
    <t>A.  Subtotal:  Personnel Costs</t>
  </si>
  <si>
    <t>B.    Non-Personnel</t>
  </si>
  <si>
    <t xml:space="preserve">   1. Supplies/Materials</t>
  </si>
  <si>
    <t xml:space="preserve">   3. Postage/Freight</t>
  </si>
  <si>
    <t xml:space="preserve">   5. Membership &amp; Subscription</t>
  </si>
  <si>
    <t xml:space="preserve">   6. Other Non-Personnel Costs</t>
  </si>
  <si>
    <t>B.  Subtotal: Non-Personnel</t>
  </si>
  <si>
    <t>C.   Insurance</t>
  </si>
  <si>
    <t xml:space="preserve">   1. General Business Liability</t>
  </si>
  <si>
    <t xml:space="preserve">   2. Fidelity Bonding for Staff</t>
  </si>
  <si>
    <t>C. Subtotal: Insurance</t>
  </si>
  <si>
    <t>2. Contractual Services (List each contractual service)</t>
  </si>
  <si>
    <t xml:space="preserve">   5. Other Personnel Costs </t>
  </si>
  <si>
    <t xml:space="preserve">   4. Property Insurance</t>
  </si>
  <si>
    <t xml:space="preserve">   5. Other</t>
  </si>
  <si>
    <t xml:space="preserve">   3. Auto/Vehicle CoverageProperty Insurance</t>
  </si>
  <si>
    <t>E. Subtotal: Contractual Services</t>
  </si>
  <si>
    <t>D.  Space, Facilities &amp; Equipment</t>
  </si>
  <si>
    <t>1. Rent</t>
  </si>
  <si>
    <t>2. Equipment/Furniture</t>
  </si>
  <si>
    <t>3. Software/Hardware</t>
  </si>
  <si>
    <t>4. Office Furnishing</t>
  </si>
  <si>
    <t>5. Other</t>
  </si>
  <si>
    <t>1. Audit Services</t>
  </si>
  <si>
    <t xml:space="preserve">    a.  Payroll Processing</t>
  </si>
  <si>
    <t xml:space="preserve">    b.  Bank Charges</t>
  </si>
  <si>
    <t xml:space="preserve">3. Other Costs </t>
  </si>
  <si>
    <t>D. Subtotal: Space, Facilities &amp; Equipment</t>
  </si>
  <si>
    <t>F.  Indirect Rate/Management Costs</t>
  </si>
  <si>
    <t xml:space="preserve">      1. Indirect Rate/Management Costs</t>
  </si>
  <si>
    <t>F. Subtotal: Indirect Rate/Management Costs</t>
  </si>
  <si>
    <t>G.  Profit/Incentive Costs</t>
  </si>
  <si>
    <t xml:space="preserve">      1. Profit/Incentive Costs</t>
  </si>
  <si>
    <t>G. Subtotal: Profit/Incentive Costs</t>
  </si>
  <si>
    <t>Total Costs</t>
  </si>
  <si>
    <t>E.  Other Costs</t>
  </si>
  <si>
    <t>Proposer Name:</t>
  </si>
  <si>
    <t xml:space="preserve">   2. Printing</t>
  </si>
  <si>
    <t xml:space="preserve">   4. Telephone/Communications</t>
  </si>
  <si>
    <t>H.  Matching - In-kind</t>
  </si>
  <si>
    <t>In-kind Match Amount</t>
  </si>
  <si>
    <t xml:space="preserve">2020 Management of Child Care Services RFP                     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</si>
</sst>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_);_(* \(#,##0.0\);_(* &quot;-&quot;??_);_(@_)"/>
    <numFmt numFmtId="171" formatCode="0.000%"/>
    <numFmt numFmtId="172" formatCode="0.0000%"/>
    <numFmt numFmtId="173" formatCode="###,##0_);[Red]\(###,##0\)"/>
    <numFmt numFmtId="174" formatCode="0.0%"/>
    <numFmt numFmtId="175" formatCode="_(* #,##0.0_);_(* \(#,##0.0\);_(* &quot;-&quot;?_);_(@_)"/>
    <numFmt numFmtId="176" formatCode="#,##0.00\ _$;\-#,##0.00\ _$"/>
    <numFmt numFmtId="177" formatCode="#,##0.00\ _$;[Red]\-#,##0.00\ _$"/>
    <numFmt numFmtId="178" formatCode="[$-409]h:mm:ss\ AM/PM;@"/>
    <numFmt numFmtId="179" formatCode="mm/dd/yy_)"/>
    <numFmt numFmtId="180" formatCode="#,##0.0000_);[Red]\(#,##0.0000\)"/>
    <numFmt numFmtId="181" formatCode="_(&quot;$&quot;* #,##0_);_(&quot;$&quot;* \(#,##0\);_(&quot;$&quot;* &quot;-&quot;??_);_(@_)"/>
    <numFmt numFmtId="182" formatCode="_(\$* #,##0.00_);_(\$* \(#,##0.00\);_(\$* \-??_);_(@_)"/>
    <numFmt numFmtId="183" formatCode="_(\$* #,##0_);_(\$* \(#,##0\);_(\$* \-??_);_(@_)"/>
    <numFmt numFmtId="184" formatCode="_(* #,##0.00_);_(* \(#,##0.00\);_(* \-??_);_(@_)"/>
    <numFmt numFmtId="185" formatCode="[$$-409]#,##0;[Red]\-[$$-409]#,##0"/>
    <numFmt numFmtId="186" formatCode="_(* #,##0_);_(* \(#,##0\);_(* \-_);_(@_)"/>
    <numFmt numFmtId="187" formatCode="_(\$* #,##0.0_);_(\$* \(#,##0.0\);_(\$* \-??_);_(@_)"/>
    <numFmt numFmtId="188" formatCode="0.0000000"/>
    <numFmt numFmtId="189" formatCode="m/d/yy"/>
    <numFmt numFmtId="190" formatCode="0.000"/>
    <numFmt numFmtId="191" formatCode="0.00000%"/>
    <numFmt numFmtId="192" formatCode="_(* #,##0.0000000_);_(* \(#,##0.0000000\);_(* &quot;-&quot;???????_);_(@_)"/>
    <numFmt numFmtId="193" formatCode="mmm\-yyyy"/>
    <numFmt numFmtId="194" formatCode="_(&quot;$&quot;* #,##0.0_);_(&quot;$&quot;* \(#,##0.0\);_(&quot;$&quot;* &quot;-&quot;??_);_(@_)"/>
    <numFmt numFmtId="195" formatCode="0_)"/>
    <numFmt numFmtId="196" formatCode="[$-409]dddd\,\ mmmm\ dd\,\ yyyy"/>
    <numFmt numFmtId="197" formatCode="mm/dd/yy;@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59" applyFont="1" applyBorder="1" applyAlignment="1" applyProtection="1">
      <alignment horizontal="center"/>
      <protection/>
    </xf>
    <xf numFmtId="0" fontId="5" fillId="0" borderId="0" xfId="59" applyFont="1">
      <alignment/>
      <protection/>
    </xf>
    <xf numFmtId="0" fontId="5" fillId="0" borderId="0" xfId="59" applyFont="1" applyBorder="1">
      <alignment/>
      <protection/>
    </xf>
    <xf numFmtId="0" fontId="5" fillId="0" borderId="0" xfId="59" applyFont="1" applyFill="1">
      <alignment/>
      <protection/>
    </xf>
    <xf numFmtId="0" fontId="6" fillId="0" borderId="10" xfId="59" applyFont="1" applyFill="1" applyBorder="1" applyProtection="1">
      <alignment/>
      <protection/>
    </xf>
    <xf numFmtId="0" fontId="6" fillId="0" borderId="10" xfId="59" applyFont="1" applyBorder="1" applyAlignment="1" applyProtection="1">
      <alignment horizontal="center"/>
      <protection/>
    </xf>
    <xf numFmtId="164" fontId="6" fillId="0" borderId="10" xfId="44" applyNumberFormat="1" applyFont="1" applyBorder="1" applyAlignment="1" applyProtection="1">
      <alignment horizontal="center"/>
      <protection/>
    </xf>
    <xf numFmtId="5" fontId="6" fillId="0" borderId="10" xfId="59" applyNumberFormat="1" applyFont="1" applyBorder="1" applyAlignment="1" applyProtection="1">
      <alignment horizontal="center"/>
      <protection/>
    </xf>
    <xf numFmtId="0" fontId="7" fillId="0" borderId="11" xfId="59" applyFont="1" applyFill="1" applyBorder="1" applyProtection="1">
      <alignment/>
      <protection/>
    </xf>
    <xf numFmtId="2" fontId="7" fillId="0" borderId="11" xfId="59" applyNumberFormat="1" applyFont="1" applyBorder="1" applyProtection="1">
      <alignment/>
      <protection/>
    </xf>
    <xf numFmtId="165" fontId="7" fillId="0" borderId="11" xfId="59" applyNumberFormat="1" applyFont="1" applyBorder="1" applyProtection="1">
      <alignment/>
      <protection/>
    </xf>
    <xf numFmtId="164" fontId="7" fillId="0" borderId="11" xfId="44" applyNumberFormat="1" applyFont="1" applyBorder="1" applyAlignment="1" applyProtection="1">
      <alignment/>
      <protection/>
    </xf>
    <xf numFmtId="42" fontId="7" fillId="0" borderId="11" xfId="59" applyNumberFormat="1" applyFont="1" applyBorder="1" applyProtection="1">
      <alignment/>
      <protection/>
    </xf>
    <xf numFmtId="9" fontId="7" fillId="0" borderId="11" xfId="63" applyFont="1" applyBorder="1" applyAlignment="1" applyProtection="1">
      <alignment/>
      <protection/>
    </xf>
    <xf numFmtId="0" fontId="7" fillId="0" borderId="10" xfId="59" applyFont="1" applyFill="1" applyBorder="1" applyAlignment="1" applyProtection="1">
      <alignment horizontal="left"/>
      <protection/>
    </xf>
    <xf numFmtId="2" fontId="7" fillId="0" borderId="12" xfId="59" applyNumberFormat="1" applyFont="1" applyBorder="1" applyAlignment="1" applyProtection="1">
      <alignment horizontal="right"/>
      <protection/>
    </xf>
    <xf numFmtId="2" fontId="7" fillId="0" borderId="11" xfId="59" applyNumberFormat="1" applyFont="1" applyBorder="1" applyAlignment="1" applyProtection="1">
      <alignment horizontal="right"/>
      <protection/>
    </xf>
    <xf numFmtId="2" fontId="7" fillId="0" borderId="11" xfId="59" applyNumberFormat="1" applyFont="1" applyFill="1" applyBorder="1" applyAlignment="1" applyProtection="1">
      <alignment horizontal="right"/>
      <protection/>
    </xf>
    <xf numFmtId="165" fontId="7" fillId="0" borderId="11" xfId="59" applyNumberFormat="1" applyFont="1" applyFill="1" applyBorder="1" applyProtection="1">
      <alignment/>
      <protection/>
    </xf>
    <xf numFmtId="0" fontId="7" fillId="0" borderId="12" xfId="59" applyFont="1" applyFill="1" applyBorder="1" applyProtection="1">
      <alignment/>
      <protection/>
    </xf>
    <xf numFmtId="2" fontId="7" fillId="0" borderId="12" xfId="59" applyNumberFormat="1" applyFont="1" applyBorder="1" applyProtection="1">
      <alignment/>
      <protection/>
    </xf>
    <xf numFmtId="165" fontId="7" fillId="0" borderId="12" xfId="59" applyNumberFormat="1" applyFont="1" applyBorder="1" applyProtection="1">
      <alignment/>
      <protection/>
    </xf>
    <xf numFmtId="164" fontId="7" fillId="0" borderId="12" xfId="44" applyNumberFormat="1" applyFont="1" applyBorder="1" applyAlignment="1" applyProtection="1">
      <alignment/>
      <protection/>
    </xf>
    <xf numFmtId="0" fontId="5" fillId="0" borderId="13" xfId="59" applyFont="1" applyFill="1" applyBorder="1" applyProtection="1">
      <alignment/>
      <protection/>
    </xf>
    <xf numFmtId="0" fontId="5" fillId="33" borderId="13" xfId="59" applyNumberFormat="1" applyFont="1" applyFill="1" applyBorder="1" applyProtection="1">
      <alignment/>
      <protection/>
    </xf>
    <xf numFmtId="0" fontId="5" fillId="33" borderId="13" xfId="59" applyFont="1" applyFill="1" applyBorder="1" applyProtection="1">
      <alignment/>
      <protection/>
    </xf>
    <xf numFmtId="164" fontId="5" fillId="33" borderId="14" xfId="44" applyNumberFormat="1" applyFont="1" applyFill="1" applyBorder="1" applyAlignment="1" applyProtection="1">
      <alignment/>
      <protection/>
    </xf>
    <xf numFmtId="165" fontId="5" fillId="33" borderId="13" xfId="59" applyNumberFormat="1" applyFont="1" applyFill="1" applyBorder="1" applyAlignment="1" applyProtection="1">
      <alignment horizontal="right"/>
      <protection/>
    </xf>
    <xf numFmtId="0" fontId="5" fillId="0" borderId="12" xfId="59" applyFont="1" applyFill="1" applyBorder="1" applyProtection="1">
      <alignment/>
      <protection/>
    </xf>
    <xf numFmtId="43" fontId="6" fillId="0" borderId="12" xfId="44" applyFont="1" applyBorder="1" applyAlignment="1" applyProtection="1">
      <alignment horizontal="right"/>
      <protection/>
    </xf>
    <xf numFmtId="0" fontId="5" fillId="33" borderId="15" xfId="59" applyFont="1" applyFill="1" applyBorder="1" applyProtection="1">
      <alignment/>
      <protection/>
    </xf>
    <xf numFmtId="164" fontId="4" fillId="0" borderId="16" xfId="44" applyNumberFormat="1" applyFont="1" applyFill="1" applyBorder="1" applyAlignment="1" applyProtection="1">
      <alignment/>
      <protection/>
    </xf>
    <xf numFmtId="166" fontId="6" fillId="0" borderId="17" xfId="59" applyNumberFormat="1" applyFont="1" applyBorder="1" applyAlignment="1" applyProtection="1">
      <alignment horizontal="right"/>
      <protection/>
    </xf>
    <xf numFmtId="9" fontId="6" fillId="0" borderId="12" xfId="63" applyFont="1" applyBorder="1" applyAlignment="1" applyProtection="1">
      <alignment horizontal="right"/>
      <protection/>
    </xf>
    <xf numFmtId="0" fontId="5" fillId="0" borderId="18" xfId="59" applyFont="1" applyFill="1" applyBorder="1" applyProtection="1">
      <alignment/>
      <protection/>
    </xf>
    <xf numFmtId="0" fontId="7" fillId="0" borderId="19" xfId="59" applyFont="1" applyBorder="1" applyAlignment="1" applyProtection="1">
      <alignment horizontal="center"/>
      <protection/>
    </xf>
    <xf numFmtId="0" fontId="7" fillId="0" borderId="19" xfId="59" applyFont="1" applyBorder="1" applyProtection="1">
      <alignment/>
      <protection/>
    </xf>
    <xf numFmtId="164" fontId="7" fillId="0" borderId="19" xfId="44" applyNumberFormat="1" applyFont="1" applyBorder="1" applyAlignment="1" applyProtection="1">
      <alignment horizontal="center"/>
      <protection/>
    </xf>
    <xf numFmtId="0" fontId="7" fillId="0" borderId="20" xfId="59" applyFont="1" applyBorder="1" applyAlignment="1" applyProtection="1">
      <alignment horizontal="center"/>
      <protection/>
    </xf>
    <xf numFmtId="0" fontId="7" fillId="0" borderId="0" xfId="59" applyFont="1" applyBorder="1" applyAlignment="1" applyProtection="1">
      <alignment horizontal="center"/>
      <protection/>
    </xf>
    <xf numFmtId="0" fontId="7" fillId="0" borderId="0" xfId="59" applyFont="1" applyBorder="1" applyProtection="1">
      <alignment/>
      <protection/>
    </xf>
    <xf numFmtId="164" fontId="7" fillId="0" borderId="0" xfId="44" applyNumberFormat="1" applyFont="1" applyBorder="1" applyAlignment="1" applyProtection="1">
      <alignment horizontal="center"/>
      <protection/>
    </xf>
    <xf numFmtId="0" fontId="7" fillId="0" borderId="17" xfId="59" applyFont="1" applyBorder="1" applyAlignment="1" applyProtection="1">
      <alignment horizontal="center"/>
      <protection/>
    </xf>
    <xf numFmtId="0" fontId="5" fillId="0" borderId="21" xfId="59" applyFont="1" applyBorder="1" applyAlignment="1" applyProtection="1">
      <alignment horizontal="center"/>
      <protection/>
    </xf>
    <xf numFmtId="0" fontId="5" fillId="0" borderId="22" xfId="59" applyFont="1" applyBorder="1" applyAlignment="1" applyProtection="1">
      <alignment horizontal="center"/>
      <protection/>
    </xf>
    <xf numFmtId="0" fontId="5" fillId="0" borderId="0" xfId="59" applyFont="1" quotePrefix="1">
      <alignment/>
      <protection/>
    </xf>
    <xf numFmtId="0" fontId="6" fillId="0" borderId="16" xfId="59" applyFont="1" applyFill="1" applyBorder="1" applyAlignment="1" applyProtection="1">
      <alignment horizontal="left"/>
      <protection/>
    </xf>
    <xf numFmtId="0" fontId="6" fillId="0" borderId="16" xfId="59" applyFont="1" applyBorder="1" applyAlignment="1" applyProtection="1">
      <alignment horizontal="center"/>
      <protection/>
    </xf>
    <xf numFmtId="164" fontId="6" fillId="0" borderId="16" xfId="44" applyNumberFormat="1" applyFont="1" applyBorder="1" applyAlignment="1" applyProtection="1">
      <alignment horizontal="center"/>
      <protection/>
    </xf>
    <xf numFmtId="5" fontId="6" fillId="0" borderId="16" xfId="59" applyNumberFormat="1" applyFont="1" applyBorder="1" applyAlignment="1" applyProtection="1">
      <alignment horizontal="center"/>
      <protection/>
    </xf>
    <xf numFmtId="0" fontId="5" fillId="0" borderId="15" xfId="59" applyFont="1" applyBorder="1">
      <alignment/>
      <protection/>
    </xf>
    <xf numFmtId="0" fontId="5" fillId="0" borderId="23" xfId="59" applyFont="1" applyBorder="1" applyProtection="1">
      <alignment/>
      <protection/>
    </xf>
    <xf numFmtId="0" fontId="5" fillId="0" borderId="0" xfId="60" applyFont="1">
      <alignment/>
      <protection/>
    </xf>
    <xf numFmtId="0" fontId="4" fillId="0" borderId="24" xfId="60" applyFont="1" applyBorder="1" applyAlignment="1">
      <alignment/>
      <protection/>
    </xf>
    <xf numFmtId="0" fontId="4" fillId="0" borderId="24" xfId="60" applyFont="1" applyBorder="1" applyAlignment="1">
      <alignment horizontal="center" vertical="top"/>
      <protection/>
    </xf>
    <xf numFmtId="0" fontId="4" fillId="34" borderId="25" xfId="60" applyFont="1" applyFill="1" applyBorder="1">
      <alignment/>
      <protection/>
    </xf>
    <xf numFmtId="0" fontId="4" fillId="34" borderId="26" xfId="60" applyFont="1" applyFill="1" applyBorder="1">
      <alignment/>
      <protection/>
    </xf>
    <xf numFmtId="0" fontId="5" fillId="34" borderId="27" xfId="60" applyFont="1" applyFill="1" applyBorder="1" applyAlignment="1">
      <alignment horizontal="center"/>
      <protection/>
    </xf>
    <xf numFmtId="0" fontId="5" fillId="0" borderId="28" xfId="60" applyFont="1" applyBorder="1">
      <alignment/>
      <protection/>
    </xf>
    <xf numFmtId="183" fontId="5" fillId="0" borderId="28" xfId="60" applyNumberFormat="1" applyFont="1" applyBorder="1" applyAlignment="1">
      <alignment horizontal="center"/>
      <protection/>
    </xf>
    <xf numFmtId="0" fontId="5" fillId="0" borderId="29" xfId="60" applyFont="1" applyBorder="1">
      <alignment/>
      <protection/>
    </xf>
    <xf numFmtId="183" fontId="5" fillId="0" borderId="29" xfId="60" applyNumberFormat="1" applyFont="1" applyBorder="1" applyAlignment="1">
      <alignment horizontal="center"/>
      <protection/>
    </xf>
    <xf numFmtId="0" fontId="5" fillId="0" borderId="30" xfId="60" applyFont="1" applyBorder="1">
      <alignment/>
      <protection/>
    </xf>
    <xf numFmtId="183" fontId="5" fillId="0" borderId="30" xfId="60" applyNumberFormat="1" applyFont="1" applyBorder="1" applyAlignment="1">
      <alignment horizontal="center"/>
      <protection/>
    </xf>
    <xf numFmtId="0" fontId="4" fillId="35" borderId="31" xfId="60" applyFont="1" applyFill="1" applyBorder="1" applyAlignment="1">
      <alignment horizontal="center"/>
      <protection/>
    </xf>
    <xf numFmtId="183" fontId="4" fillId="35" borderId="31" xfId="60" applyNumberFormat="1" applyFont="1" applyFill="1" applyBorder="1" applyAlignment="1">
      <alignment horizontal="center"/>
      <protection/>
    </xf>
    <xf numFmtId="0" fontId="4" fillId="34" borderId="32" xfId="60" applyFont="1" applyFill="1" applyBorder="1">
      <alignment/>
      <protection/>
    </xf>
    <xf numFmtId="0" fontId="4" fillId="34" borderId="33" xfId="60" applyFont="1" applyFill="1" applyBorder="1">
      <alignment/>
      <protection/>
    </xf>
    <xf numFmtId="183" fontId="4" fillId="34" borderId="34" xfId="60" applyNumberFormat="1" applyFont="1" applyFill="1" applyBorder="1">
      <alignment/>
      <protection/>
    </xf>
    <xf numFmtId="183" fontId="5" fillId="34" borderId="27" xfId="60" applyNumberFormat="1" applyFont="1" applyFill="1" applyBorder="1" applyAlignment="1">
      <alignment horizontal="center"/>
      <protection/>
    </xf>
    <xf numFmtId="183" fontId="5" fillId="34" borderId="34" xfId="60" applyNumberFormat="1" applyFont="1" applyFill="1" applyBorder="1">
      <alignment/>
      <protection/>
    </xf>
    <xf numFmtId="0" fontId="5" fillId="0" borderId="29" xfId="60" applyFont="1" applyFill="1" applyBorder="1">
      <alignment/>
      <protection/>
    </xf>
    <xf numFmtId="0" fontId="5" fillId="0" borderId="28" xfId="60" applyFont="1" applyFill="1" applyBorder="1">
      <alignment/>
      <protection/>
    </xf>
    <xf numFmtId="0" fontId="4" fillId="35" borderId="35" xfId="60" applyFont="1" applyFill="1" applyBorder="1" applyAlignment="1">
      <alignment horizontal="center"/>
      <protection/>
    </xf>
    <xf numFmtId="183" fontId="4" fillId="35" borderId="35" xfId="60" applyNumberFormat="1" applyFont="1" applyFill="1" applyBorder="1" applyAlignment="1">
      <alignment horizontal="center"/>
      <protection/>
    </xf>
    <xf numFmtId="183" fontId="4" fillId="34" borderId="31" xfId="60" applyNumberFormat="1" applyFont="1" applyFill="1" applyBorder="1" applyAlignment="1">
      <alignment horizontal="center"/>
      <protection/>
    </xf>
    <xf numFmtId="183" fontId="4" fillId="34" borderId="31" xfId="60" applyNumberFormat="1" applyFont="1" applyFill="1" applyBorder="1" applyAlignment="1">
      <alignment horizontal="left"/>
      <protection/>
    </xf>
    <xf numFmtId="0" fontId="4" fillId="34" borderId="31" xfId="60" applyFont="1" applyFill="1" applyBorder="1" applyAlignment="1">
      <alignment horizontal="left"/>
      <protection/>
    </xf>
    <xf numFmtId="0" fontId="4" fillId="35" borderId="35" xfId="60" applyFont="1" applyFill="1" applyBorder="1" applyAlignment="1">
      <alignment horizontal="center"/>
      <protection/>
    </xf>
    <xf numFmtId="0" fontId="5" fillId="36" borderId="31" xfId="60" applyFont="1" applyFill="1" applyBorder="1" applyAlignment="1">
      <alignment horizontal="left"/>
      <protection/>
    </xf>
    <xf numFmtId="183" fontId="4" fillId="36" borderId="31" xfId="60" applyNumberFormat="1" applyFont="1" applyFill="1" applyBorder="1" applyAlignment="1">
      <alignment horizontal="left"/>
      <protection/>
    </xf>
    <xf numFmtId="183" fontId="4" fillId="36" borderId="31" xfId="60" applyNumberFormat="1" applyFont="1" applyFill="1" applyBorder="1" applyAlignment="1">
      <alignment horizontal="center"/>
      <protection/>
    </xf>
    <xf numFmtId="183" fontId="47" fillId="36" borderId="31" xfId="60" applyNumberFormat="1" applyFont="1" applyFill="1" applyBorder="1" applyAlignment="1">
      <alignment horizontal="left"/>
      <protection/>
    </xf>
    <xf numFmtId="0" fontId="4" fillId="34" borderId="32" xfId="60" applyFont="1" applyFill="1" applyBorder="1">
      <alignment/>
      <protection/>
    </xf>
    <xf numFmtId="0" fontId="4" fillId="0" borderId="36" xfId="60" applyFont="1" applyFill="1" applyBorder="1">
      <alignment/>
      <protection/>
    </xf>
    <xf numFmtId="0" fontId="4" fillId="0" borderId="37" xfId="60" applyFont="1" applyFill="1" applyBorder="1">
      <alignment/>
      <protection/>
    </xf>
    <xf numFmtId="183" fontId="5" fillId="0" borderId="38" xfId="60" applyNumberFormat="1" applyFont="1" applyFill="1" applyBorder="1">
      <alignment/>
      <protection/>
    </xf>
    <xf numFmtId="0" fontId="11" fillId="0" borderId="39" xfId="60" applyFont="1" applyBorder="1" applyAlignment="1">
      <alignment horizontal="right" vertical="center"/>
      <protection/>
    </xf>
    <xf numFmtId="0" fontId="5" fillId="0" borderId="29" xfId="60" applyFont="1" applyBorder="1">
      <alignment/>
      <protection/>
    </xf>
    <xf numFmtId="0" fontId="4" fillId="34" borderId="28" xfId="60" applyFont="1" applyFill="1" applyBorder="1" applyAlignment="1">
      <alignment horizontal="left" vertical="center" wrapText="1"/>
      <protection/>
    </xf>
    <xf numFmtId="0" fontId="4" fillId="34" borderId="28" xfId="60" applyFont="1" applyFill="1" applyBorder="1" applyAlignment="1">
      <alignment horizontal="left" vertical="center" wrapText="1"/>
      <protection/>
    </xf>
    <xf numFmtId="0" fontId="11" fillId="0" borderId="40" xfId="60" applyFont="1" applyBorder="1" applyAlignment="1">
      <alignment horizontal="center" vertical="center"/>
      <protection/>
    </xf>
    <xf numFmtId="0" fontId="11" fillId="0" borderId="41" xfId="60" applyFont="1" applyBorder="1" applyAlignment="1">
      <alignment horizontal="center" vertical="center"/>
      <protection/>
    </xf>
    <xf numFmtId="0" fontId="4" fillId="0" borderId="0" xfId="59" applyFont="1" applyBorder="1" applyAlignment="1" applyProtection="1">
      <alignment horizontal="center"/>
      <protection/>
    </xf>
    <xf numFmtId="0" fontId="3" fillId="0" borderId="21" xfId="59" applyFont="1" applyFill="1" applyBorder="1" applyAlignment="1" applyProtection="1">
      <alignment horizontal="left"/>
      <protection/>
    </xf>
    <xf numFmtId="0" fontId="10" fillId="0" borderId="21" xfId="0" applyFont="1" applyBorder="1" applyAlignment="1">
      <alignment horizontal="left"/>
    </xf>
  </cellXfs>
  <cellStyles count="54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lank Invoice Forms 200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SPREAD_SHEET\COMMON\CONTRACTS%20DEPT\FY%202009%20CONTRACTS\Arbor%20WFC\FY09%20Profit%20Matri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7\My%20Documents\Super%20Dupers\25104%20Oct%202006%20Aug%202007%20Super%20Dup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7\My%20Documents\June%2007\25104%20June%2007%20Pivot%20Invoice%20071707%20w%20Amend%2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27\Local%20Settings\Temporary%20Internet%20Files\OLK29A\FY2008%20PSI%20Budget%20Analysis%201215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FINANCE\BUDGET\TDHS\99\TEXEC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bor Oct_Sept Profit Matri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act Cross Reference"/>
      <sheetName val="Business Service"/>
      <sheetName val="All Months"/>
      <sheetName val="PSR Recon"/>
      <sheetName val="25104 10_12 2006"/>
      <sheetName val="25104 1_06 2006"/>
      <sheetName val="25104 07 2006"/>
      <sheetName val="25104 08 20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e Pivot Data"/>
      <sheetName val="Sheet1"/>
      <sheetName val="PSR Recon"/>
      <sheetName val="Management &amp; Operations Invoice"/>
      <sheetName val="NEG Invoice"/>
      <sheetName val="IAOC 25105 Invoice"/>
      <sheetName val="IAOC Pivot"/>
      <sheetName val="June IAOC Data"/>
      <sheetName val="Disability Navigator"/>
      <sheetName val="Invoice Pivot"/>
      <sheetName val="Adjustments"/>
      <sheetName val="Contract Cross Reference"/>
      <sheetName val="Invoice Summary 25104"/>
      <sheetName val="000P"/>
      <sheetName val="000A"/>
      <sheetName val="110P"/>
      <sheetName val="110A"/>
      <sheetName val="120 - 121P"/>
      <sheetName val="120 - 121A"/>
      <sheetName val="130P"/>
      <sheetName val="130A"/>
      <sheetName val="210P"/>
      <sheetName val="210 A Inv"/>
      <sheetName val="220P"/>
      <sheetName val="220A"/>
      <sheetName val="310P"/>
      <sheetName val="310A"/>
      <sheetName val="320P"/>
      <sheetName val="320A"/>
      <sheetName val="420P"/>
      <sheetName val="420A"/>
      <sheetName val="500P"/>
      <sheetName val="500A"/>
      <sheetName val="520P"/>
      <sheetName val="520A"/>
      <sheetName val="530P"/>
      <sheetName val="530A"/>
      <sheetName val="570P"/>
      <sheetName val="570A"/>
      <sheetName val="585P"/>
      <sheetName val="585A"/>
      <sheetName val="590P"/>
      <sheetName val="590A"/>
      <sheetName val="CONSOL P"/>
      <sheetName val="CONSOL A"/>
      <sheetName val="Budget"/>
      <sheetName val="% Allocation Pivot"/>
      <sheetName val="Fringe Benefits"/>
      <sheetName val="Gas Card Usage"/>
      <sheetName val="Attachment 3-Referen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507 Revision"/>
      <sheetName val="TOTAL"/>
      <sheetName val="SHARED"/>
      <sheetName val="ADMIN"/>
      <sheetName val="OVERHEAD"/>
      <sheetName val="WIA ADULT"/>
      <sheetName val="WIA DISLOCATED"/>
      <sheetName val="TANF CHOICES"/>
      <sheetName val="F S E T"/>
      <sheetName val="RIO"/>
      <sheetName val="TRADE ADJUST"/>
      <sheetName val="HCA"/>
      <sheetName val="121507 Details"/>
    </sheetNames>
    <sheetDataSet>
      <sheetData sheetId="0">
        <row r="7">
          <cell r="M7" t="str">
            <v>RIO</v>
          </cell>
        </row>
        <row r="9">
          <cell r="M9">
            <v>4</v>
          </cell>
        </row>
        <row r="10">
          <cell r="M10">
            <v>33269</v>
          </cell>
        </row>
        <row r="11">
          <cell r="M11">
            <v>133076</v>
          </cell>
        </row>
        <row r="12">
          <cell r="M12">
            <v>86354</v>
          </cell>
        </row>
        <row r="13">
          <cell r="M13">
            <v>0.035</v>
          </cell>
        </row>
        <row r="15">
          <cell r="M15">
            <v>256229.7287488061</v>
          </cell>
        </row>
        <row r="16">
          <cell r="M16">
            <v>69182</v>
          </cell>
        </row>
        <row r="17">
          <cell r="M17">
            <v>3615.0450000000005</v>
          </cell>
        </row>
        <row r="18">
          <cell r="M18">
            <v>3425.4500000000003</v>
          </cell>
        </row>
        <row r="19">
          <cell r="M19">
            <v>1163.0500000000002</v>
          </cell>
        </row>
        <row r="20">
          <cell r="M20">
            <v>333615.2737488061</v>
          </cell>
        </row>
        <row r="21">
          <cell r="M21">
            <v>0.038851936407014856</v>
          </cell>
        </row>
        <row r="22">
          <cell r="M22">
            <v>13223</v>
          </cell>
        </row>
        <row r="23">
          <cell r="M23">
            <v>1617</v>
          </cell>
        </row>
        <row r="24">
          <cell r="M24">
            <v>3882</v>
          </cell>
        </row>
        <row r="25">
          <cell r="M25">
            <v>177</v>
          </cell>
        </row>
        <row r="26">
          <cell r="M26">
            <v>569</v>
          </cell>
        </row>
        <row r="27">
          <cell r="M27">
            <v>19468</v>
          </cell>
        </row>
        <row r="28">
          <cell r="M28">
            <v>19468</v>
          </cell>
        </row>
        <row r="29">
          <cell r="M29">
            <v>2399.67</v>
          </cell>
        </row>
        <row r="30">
          <cell r="M30">
            <v>0</v>
          </cell>
        </row>
        <row r="31">
          <cell r="M31">
            <v>2399.67</v>
          </cell>
        </row>
        <row r="32">
          <cell r="M32">
            <v>2399.67</v>
          </cell>
        </row>
        <row r="33">
          <cell r="M33">
            <v>0</v>
          </cell>
        </row>
        <row r="34">
          <cell r="M34">
            <v>6273.05</v>
          </cell>
        </row>
        <row r="35">
          <cell r="M35">
            <v>0</v>
          </cell>
        </row>
        <row r="36">
          <cell r="M36">
            <v>6273.05</v>
          </cell>
        </row>
        <row r="37">
          <cell r="M37">
            <v>361755.99374880607</v>
          </cell>
        </row>
        <row r="38">
          <cell r="M38">
            <v>361755.99374880607</v>
          </cell>
        </row>
        <row r="39">
          <cell r="M39">
            <v>36175.59937488061</v>
          </cell>
        </row>
        <row r="40">
          <cell r="M40">
            <v>36175.59937488061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397931.5931236867</v>
          </cell>
        </row>
        <row r="45">
          <cell r="M45">
            <v>0.03520872084954686</v>
          </cell>
        </row>
        <row r="46">
          <cell r="M46">
            <v>0.03520872084954686</v>
          </cell>
        </row>
        <row r="51">
          <cell r="M51">
            <v>0</v>
          </cell>
        </row>
        <row r="52">
          <cell r="M52">
            <v>0</v>
          </cell>
        </row>
        <row r="56">
          <cell r="M56">
            <v>120000</v>
          </cell>
        </row>
        <row r="57">
          <cell r="M57">
            <v>120000</v>
          </cell>
        </row>
        <row r="60">
          <cell r="M60">
            <v>120000</v>
          </cell>
        </row>
        <row r="61">
          <cell r="M61">
            <v>120000</v>
          </cell>
        </row>
        <row r="62">
          <cell r="M62">
            <v>517931.5931236867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x ECDR mo"/>
      <sheetName val="Tex ECDR qtr"/>
      <sheetName val="Sheet1"/>
      <sheetName val="Sheet2"/>
      <sheetName val="Sheet3"/>
    </sheetNames>
    <sheetDataSet>
      <sheetData sheetId="0">
        <row r="1">
          <cell r="A1" t="str">
            <v>CCMS - TEXOMA</v>
          </cell>
          <cell r="L1" t="str">
            <v>S:\FINANCE\BUDGET\TDHS\99\[TEXECDR.XLS]Tex ECDR mo</v>
          </cell>
        </row>
        <row r="2">
          <cell r="A2" t="str">
            <v>EARLY CHILDHOOD DEVELOPMENT RESOURCES</v>
          </cell>
        </row>
        <row r="3">
          <cell r="A3" t="str">
            <v>PERIOD 9/1/98 THRU 8/31/99</v>
          </cell>
          <cell r="Q3">
            <v>36444.74836863426</v>
          </cell>
        </row>
        <row r="5">
          <cell r="A5" t="str">
            <v>Cost Category</v>
          </cell>
          <cell r="B5" t="str">
            <v>Account #</v>
          </cell>
          <cell r="C5" t="str">
            <v>Reimbursable</v>
          </cell>
          <cell r="D5" t="str">
            <v>Billing to Date</v>
          </cell>
          <cell r="E5" t="str">
            <v>Remaining</v>
          </cell>
          <cell r="F5" t="str">
            <v>ACTUAL</v>
          </cell>
          <cell r="G5" t="str">
            <v>ACTUAL</v>
          </cell>
          <cell r="H5" t="str">
            <v>ACTUAL</v>
          </cell>
          <cell r="I5" t="str">
            <v>ACTUAL</v>
          </cell>
          <cell r="J5" t="str">
            <v>ACTUAL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ACTUAL</v>
          </cell>
          <cell r="O5" t="str">
            <v>ACTUAL</v>
          </cell>
          <cell r="P5" t="str">
            <v>ACTUAL</v>
          </cell>
          <cell r="Q5" t="str">
            <v>ACTUAL</v>
          </cell>
        </row>
        <row r="6">
          <cell r="E6" t="str">
            <v>Balance</v>
          </cell>
          <cell r="F6" t="str">
            <v>SEPT</v>
          </cell>
          <cell r="G6" t="str">
            <v>OCT</v>
          </cell>
          <cell r="H6" t="str">
            <v>NOV</v>
          </cell>
          <cell r="I6" t="str">
            <v>DEC</v>
          </cell>
          <cell r="J6" t="str">
            <v>JAN</v>
          </cell>
          <cell r="K6" t="str">
            <v>FEB</v>
          </cell>
          <cell r="L6" t="str">
            <v>MAR</v>
          </cell>
          <cell r="M6" t="str">
            <v>APR</v>
          </cell>
          <cell r="N6" t="str">
            <v>MAY</v>
          </cell>
          <cell r="O6" t="str">
            <v>JUNE</v>
          </cell>
          <cell r="P6" t="str">
            <v>JULY</v>
          </cell>
          <cell r="Q6" t="str">
            <v>AUG</v>
          </cell>
        </row>
        <row r="7">
          <cell r="A7" t="str">
            <v>1.  Direct Assistance to Vendors</v>
          </cell>
          <cell r="B7" t="str">
            <v>8900</v>
          </cell>
          <cell r="C7">
            <v>5000</v>
          </cell>
          <cell r="D7">
            <v>3661</v>
          </cell>
          <cell r="E7">
            <v>1339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2258.11</v>
          </cell>
          <cell r="O7">
            <v>1458.37</v>
          </cell>
          <cell r="P7">
            <v>-55.48</v>
          </cell>
          <cell r="Q7">
            <v>0</v>
          </cell>
        </row>
        <row r="9">
          <cell r="A9" t="str">
            <v>2.  Resource Room Materials &amp; Supplies</v>
          </cell>
          <cell r="B9" t="str">
            <v>8130</v>
          </cell>
          <cell r="C9">
            <v>4046</v>
          </cell>
          <cell r="D9">
            <v>3608.1800000000017</v>
          </cell>
          <cell r="E9">
            <v>437.81999999999834</v>
          </cell>
          <cell r="F9">
            <v>0</v>
          </cell>
          <cell r="G9">
            <v>1198.5700000000015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478.45</v>
          </cell>
          <cell r="O9">
            <v>890.26</v>
          </cell>
          <cell r="P9">
            <v>98.88</v>
          </cell>
          <cell r="Q9">
            <v>942.02</v>
          </cell>
        </row>
        <row r="11">
          <cell r="A11" t="str">
            <v>   Infant Toddler</v>
          </cell>
          <cell r="B11">
            <v>8190</v>
          </cell>
          <cell r="C11">
            <v>49687</v>
          </cell>
          <cell r="D11">
            <v>35008.6</v>
          </cell>
          <cell r="E11">
            <v>14678.400000000001</v>
          </cell>
          <cell r="F11">
            <v>1191.26</v>
          </cell>
          <cell r="G11">
            <v>0</v>
          </cell>
          <cell r="H11">
            <v>0</v>
          </cell>
          <cell r="I11">
            <v>1879.49</v>
          </cell>
          <cell r="J11">
            <v>416.32</v>
          </cell>
          <cell r="K11">
            <v>0</v>
          </cell>
          <cell r="L11">
            <v>24914.56</v>
          </cell>
          <cell r="M11">
            <v>2013.55</v>
          </cell>
          <cell r="N11">
            <v>173.93</v>
          </cell>
          <cell r="O11">
            <v>4419.49</v>
          </cell>
          <cell r="P11">
            <v>0</v>
          </cell>
          <cell r="Q11">
            <v>0</v>
          </cell>
        </row>
        <row r="13">
          <cell r="A13" t="str">
            <v>3.  Program Management</v>
          </cell>
        </row>
        <row r="14">
          <cell r="A14" t="str">
            <v>  Salaries (link from PAY.XLS)</v>
          </cell>
          <cell r="B14">
            <v>7002</v>
          </cell>
          <cell r="C14">
            <v>6293</v>
          </cell>
          <cell r="D14">
            <v>6025.750000000001</v>
          </cell>
          <cell r="E14">
            <v>267.2499999999991</v>
          </cell>
          <cell r="F14">
            <v>517.9</v>
          </cell>
          <cell r="G14">
            <v>517.9</v>
          </cell>
          <cell r="H14">
            <v>517.89</v>
          </cell>
          <cell r="I14">
            <v>517.9</v>
          </cell>
          <cell r="J14">
            <v>517.9</v>
          </cell>
          <cell r="K14">
            <v>517.9</v>
          </cell>
          <cell r="L14">
            <v>517.89</v>
          </cell>
          <cell r="M14">
            <v>533.4375</v>
          </cell>
          <cell r="N14">
            <v>533.4375</v>
          </cell>
          <cell r="O14">
            <v>533.4375</v>
          </cell>
          <cell r="P14">
            <v>533.4375</v>
          </cell>
          <cell r="Q14">
            <v>266.72</v>
          </cell>
        </row>
        <row r="16">
          <cell r="A16" t="str">
            <v>  FICA  </v>
          </cell>
          <cell r="B16" t="str">
            <v>7201</v>
          </cell>
          <cell r="C16">
            <v>481</v>
          </cell>
          <cell r="D16">
            <v>458.71000000000004</v>
          </cell>
          <cell r="E16">
            <v>22.289999999999964</v>
          </cell>
          <cell r="F16">
            <v>39.42</v>
          </cell>
          <cell r="G16">
            <v>39.43</v>
          </cell>
          <cell r="H16">
            <v>39.44</v>
          </cell>
          <cell r="I16">
            <v>39.43</v>
          </cell>
          <cell r="J16">
            <v>39.43</v>
          </cell>
          <cell r="K16">
            <v>39.44</v>
          </cell>
          <cell r="L16">
            <v>39.42</v>
          </cell>
          <cell r="M16">
            <v>40.62</v>
          </cell>
          <cell r="N16">
            <v>40.62</v>
          </cell>
          <cell r="O16">
            <v>40.62</v>
          </cell>
          <cell r="P16">
            <v>40.62</v>
          </cell>
          <cell r="Q16">
            <v>20.22</v>
          </cell>
        </row>
        <row r="17">
          <cell r="A17" t="str">
            <v>  Unemp Ins </v>
          </cell>
          <cell r="B17" t="str">
            <v>7202</v>
          </cell>
          <cell r="C17">
            <v>179</v>
          </cell>
          <cell r="D17">
            <v>0</v>
          </cell>
          <cell r="E17">
            <v>179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  Worker's Comp </v>
          </cell>
          <cell r="B18" t="str">
            <v>7203</v>
          </cell>
          <cell r="C18">
            <v>60</v>
          </cell>
          <cell r="D18">
            <v>57.68</v>
          </cell>
          <cell r="E18">
            <v>2.3200000000000003</v>
          </cell>
          <cell r="F18">
            <v>4.96</v>
          </cell>
          <cell r="G18">
            <v>4.96</v>
          </cell>
          <cell r="H18">
            <v>4.96</v>
          </cell>
          <cell r="I18">
            <v>4.95</v>
          </cell>
          <cell r="J18">
            <v>4.96</v>
          </cell>
          <cell r="K18">
            <v>4.96</v>
          </cell>
          <cell r="L18">
            <v>4.96</v>
          </cell>
          <cell r="M18">
            <v>5.1</v>
          </cell>
          <cell r="N18">
            <v>5.11</v>
          </cell>
          <cell r="O18">
            <v>5.11</v>
          </cell>
          <cell r="P18">
            <v>5.1</v>
          </cell>
          <cell r="Q18">
            <v>2.55</v>
          </cell>
        </row>
        <row r="19">
          <cell r="A19" t="str">
            <v>  Medical Ins</v>
          </cell>
          <cell r="B19" t="str">
            <v>7103</v>
          </cell>
          <cell r="C19">
            <v>708</v>
          </cell>
          <cell r="D19">
            <v>729.26</v>
          </cell>
          <cell r="E19">
            <v>-21.25999999999999</v>
          </cell>
          <cell r="F19">
            <v>59</v>
          </cell>
          <cell r="G19">
            <v>118</v>
          </cell>
          <cell r="H19">
            <v>59</v>
          </cell>
          <cell r="I19">
            <v>59</v>
          </cell>
          <cell r="J19">
            <v>59</v>
          </cell>
          <cell r="K19">
            <v>59</v>
          </cell>
          <cell r="L19">
            <v>63.25</v>
          </cell>
          <cell r="M19">
            <v>63.25</v>
          </cell>
          <cell r="N19">
            <v>63.25</v>
          </cell>
          <cell r="O19">
            <v>63.26</v>
          </cell>
          <cell r="P19">
            <v>63.25</v>
          </cell>
          <cell r="Q19">
            <v>0</v>
          </cell>
        </row>
        <row r="20">
          <cell r="A20" t="str">
            <v>  Retirement </v>
          </cell>
          <cell r="B20" t="str">
            <v>7104</v>
          </cell>
          <cell r="C20">
            <v>126</v>
          </cell>
          <cell r="D20">
            <v>293.49999999999994</v>
          </cell>
          <cell r="E20">
            <v>-167.49999999999994</v>
          </cell>
          <cell r="F20">
            <v>20.15</v>
          </cell>
          <cell r="G20">
            <v>21.81</v>
          </cell>
          <cell r="H20">
            <v>0</v>
          </cell>
          <cell r="I20">
            <v>45.94</v>
          </cell>
          <cell r="J20">
            <v>22.68</v>
          </cell>
          <cell r="K20">
            <v>22.12</v>
          </cell>
          <cell r="L20">
            <v>21.73</v>
          </cell>
          <cell r="M20">
            <v>48.72</v>
          </cell>
          <cell r="N20">
            <v>26.23</v>
          </cell>
          <cell r="O20">
            <v>25.63</v>
          </cell>
          <cell r="P20">
            <v>25.49</v>
          </cell>
          <cell r="Q20">
            <v>13</v>
          </cell>
        </row>
        <row r="21">
          <cell r="A21" t="str">
            <v>  Life Ins </v>
          </cell>
          <cell r="B21" t="str">
            <v>7107</v>
          </cell>
          <cell r="C21">
            <v>72.5</v>
          </cell>
          <cell r="D21">
            <v>76.78</v>
          </cell>
          <cell r="E21">
            <v>-4.280000000000001</v>
          </cell>
          <cell r="F21">
            <v>6.4</v>
          </cell>
          <cell r="G21">
            <v>6.4</v>
          </cell>
          <cell r="H21">
            <v>6.41</v>
          </cell>
          <cell r="I21">
            <v>6.39</v>
          </cell>
          <cell r="J21">
            <v>6.4</v>
          </cell>
          <cell r="K21">
            <v>6.4</v>
          </cell>
          <cell r="L21">
            <v>6.4</v>
          </cell>
          <cell r="M21">
            <v>6.4</v>
          </cell>
          <cell r="N21">
            <v>6.38</v>
          </cell>
          <cell r="O21">
            <v>6.4</v>
          </cell>
          <cell r="P21">
            <v>6.4</v>
          </cell>
          <cell r="Q21">
            <v>6.4</v>
          </cell>
        </row>
        <row r="23">
          <cell r="A23" t="str">
            <v>  Other Costs:</v>
          </cell>
        </row>
        <row r="24">
          <cell r="A24" t="str">
            <v>    Space (resource rm) (132 sqft)</v>
          </cell>
          <cell r="B24" t="str">
            <v>8401</v>
          </cell>
          <cell r="C24">
            <v>800</v>
          </cell>
          <cell r="D24">
            <v>791.5100000000002</v>
          </cell>
          <cell r="E24">
            <v>8.489999999999782</v>
          </cell>
          <cell r="F24">
            <v>121.89</v>
          </cell>
          <cell r="G24">
            <v>121.89</v>
          </cell>
          <cell r="H24">
            <v>139.19</v>
          </cell>
          <cell r="I24">
            <v>136.18</v>
          </cell>
          <cell r="J24">
            <v>136.18</v>
          </cell>
          <cell r="K24">
            <v>136.18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>    Equip R &amp; M</v>
          </cell>
          <cell r="B25" t="str">
            <v>8520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7">
          <cell r="A27" t="str">
            <v>4.  Program Support Oversight &amp; Indirect</v>
          </cell>
        </row>
        <row r="28">
          <cell r="A28" t="str">
            <v>  Salaries (link from PAY.XLS)</v>
          </cell>
          <cell r="B28" t="str">
            <v>7003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0">
          <cell r="A30" t="str">
            <v>  FICA  </v>
          </cell>
          <cell r="B30" t="str">
            <v>7201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  Unemp Ins </v>
          </cell>
          <cell r="B31" t="str">
            <v>7202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>  Worker's Comp </v>
          </cell>
          <cell r="B32" t="str">
            <v>7203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 t="str">
            <v>  Medical Ins</v>
          </cell>
          <cell r="B33" t="str">
            <v>7103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  Retirement </v>
          </cell>
          <cell r="B34" t="str">
            <v>7104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  Life Ins </v>
          </cell>
          <cell r="B35" t="str">
            <v>7107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7">
          <cell r="A37" t="str">
            <v>   Indirect  (26%)</v>
          </cell>
          <cell r="B37" t="str">
            <v>9610</v>
          </cell>
          <cell r="C37">
            <v>1636.5</v>
          </cell>
          <cell r="D37">
            <v>1566.6909999999996</v>
          </cell>
          <cell r="E37">
            <v>69.80900000000042</v>
          </cell>
          <cell r="F37">
            <v>134.65</v>
          </cell>
          <cell r="G37">
            <v>134.654</v>
          </cell>
          <cell r="H37">
            <v>134.6514</v>
          </cell>
          <cell r="I37">
            <v>134.654</v>
          </cell>
          <cell r="J37">
            <v>134.654</v>
          </cell>
          <cell r="K37">
            <v>134.654</v>
          </cell>
          <cell r="L37">
            <v>134.6514</v>
          </cell>
          <cell r="M37">
            <v>138.69375</v>
          </cell>
          <cell r="N37">
            <v>138.69375</v>
          </cell>
          <cell r="O37">
            <v>138.69375</v>
          </cell>
          <cell r="P37">
            <v>138.69375</v>
          </cell>
          <cell r="Q37">
            <v>69.34720000000002</v>
          </cell>
        </row>
        <row r="39">
          <cell r="A39" t="str">
            <v>5.  Technical Assistance</v>
          </cell>
        </row>
        <row r="40">
          <cell r="A40" t="str">
            <v>  Salaries (link from PAY.XLS)</v>
          </cell>
          <cell r="B40" t="str">
            <v>7003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2">
          <cell r="A42" t="str">
            <v>  FICA  </v>
          </cell>
          <cell r="B42" t="str">
            <v>7201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 t="str">
            <v>  Unemp Ins </v>
          </cell>
          <cell r="B43" t="str">
            <v>7202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 t="str">
            <v>  Worker's Comp </v>
          </cell>
          <cell r="B44" t="str">
            <v>7203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 t="str">
            <v>  Medical Ins</v>
          </cell>
          <cell r="B45" t="str">
            <v>7103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 t="str">
            <v>  Retirement </v>
          </cell>
          <cell r="B46" t="str">
            <v>7104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  Life Ins </v>
          </cell>
          <cell r="B47" t="str">
            <v>7107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A49" t="str">
            <v>  Materials &amp; Equipment</v>
          </cell>
          <cell r="B49" t="str">
            <v>8190</v>
          </cell>
          <cell r="C49">
            <v>11500</v>
          </cell>
          <cell r="D49">
            <v>9242.039999999999</v>
          </cell>
          <cell r="E49">
            <v>2257.960000000001</v>
          </cell>
          <cell r="F49">
            <v>34.6</v>
          </cell>
          <cell r="G49">
            <v>0</v>
          </cell>
          <cell r="H49">
            <v>0</v>
          </cell>
          <cell r="I49">
            <v>3198.74</v>
          </cell>
          <cell r="J49">
            <v>0</v>
          </cell>
          <cell r="K49">
            <v>0</v>
          </cell>
          <cell r="L49">
            <v>0</v>
          </cell>
          <cell r="M49">
            <v>4989.31</v>
          </cell>
          <cell r="N49">
            <v>0</v>
          </cell>
          <cell r="O49">
            <v>0</v>
          </cell>
          <cell r="P49">
            <v>0</v>
          </cell>
          <cell r="Q49">
            <v>1019.39</v>
          </cell>
        </row>
        <row r="51">
          <cell r="A51" t="str">
            <v>Certification Awards</v>
          </cell>
          <cell r="B51">
            <v>9480</v>
          </cell>
          <cell r="C51">
            <v>643</v>
          </cell>
          <cell r="D51">
            <v>2749.86</v>
          </cell>
          <cell r="E51">
            <v>-2106.86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2599.86</v>
          </cell>
        </row>
        <row r="53">
          <cell r="A53" t="str">
            <v>TOTAL</v>
          </cell>
          <cell r="C53">
            <v>81232</v>
          </cell>
          <cell r="D53">
            <v>64269.561</v>
          </cell>
          <cell r="E53">
            <v>16962.439000000006</v>
          </cell>
          <cell r="F53">
            <v>2130.23</v>
          </cell>
          <cell r="G53">
            <v>2163.614000000002</v>
          </cell>
          <cell r="H53">
            <v>901.5413999999998</v>
          </cell>
          <cell r="I53">
            <v>6022.673999999999</v>
          </cell>
          <cell r="J53">
            <v>1337.5240000000003</v>
          </cell>
          <cell r="K53">
            <v>1070.654</v>
          </cell>
          <cell r="L53">
            <v>25702.861399999998</v>
          </cell>
          <cell r="M53">
            <v>7839.08125</v>
          </cell>
          <cell r="N53">
            <v>3724.21125</v>
          </cell>
          <cell r="O53">
            <v>7581.27125</v>
          </cell>
          <cell r="P53">
            <v>856.39125</v>
          </cell>
          <cell r="Q53">
            <v>4939.5072</v>
          </cell>
        </row>
        <row r="54">
          <cell r="B54" t="str">
            <v>amount per G/L exp journal</v>
          </cell>
          <cell r="D54">
            <v>64042.189999999995</v>
          </cell>
          <cell r="F54">
            <v>2130.2200000000003</v>
          </cell>
          <cell r="G54">
            <v>2163.61</v>
          </cell>
          <cell r="H54">
            <v>901.54</v>
          </cell>
          <cell r="I54">
            <v>5888.0199999999995</v>
          </cell>
          <cell r="J54">
            <v>1337.52</v>
          </cell>
          <cell r="K54">
            <v>977.96</v>
          </cell>
          <cell r="L54">
            <v>25702.86</v>
          </cell>
          <cell r="M54">
            <v>7839.08</v>
          </cell>
          <cell r="N54">
            <v>3724.21</v>
          </cell>
          <cell r="O54">
            <v>7581.2699999999995</v>
          </cell>
          <cell r="P54">
            <v>856.39</v>
          </cell>
          <cell r="Q54">
            <v>4939.51</v>
          </cell>
        </row>
        <row r="57">
          <cell r="B57" t="str">
            <v>8900</v>
          </cell>
          <cell r="D57">
            <v>0</v>
          </cell>
          <cell r="E57">
            <v>0</v>
          </cell>
        </row>
        <row r="58">
          <cell r="A58" t="str">
            <v>TOTAL BILLED</v>
          </cell>
          <cell r="D58">
            <v>64042.189999999995</v>
          </cell>
          <cell r="F58">
            <v>2130.2200000000003</v>
          </cell>
          <cell r="G58">
            <v>2163.61</v>
          </cell>
          <cell r="H58">
            <v>901.54</v>
          </cell>
          <cell r="I58">
            <v>5888.0199999999995</v>
          </cell>
          <cell r="J58">
            <v>1337.52</v>
          </cell>
          <cell r="K58">
            <v>977.96</v>
          </cell>
          <cell r="L58">
            <v>25702.86</v>
          </cell>
          <cell r="M58">
            <v>7839.08</v>
          </cell>
          <cell r="N58">
            <v>3724.21</v>
          </cell>
          <cell r="O58">
            <v>7581.2699999999995</v>
          </cell>
          <cell r="P58">
            <v>856.39</v>
          </cell>
          <cell r="Q58">
            <v>4939.51</v>
          </cell>
        </row>
      </sheetData>
      <sheetData sheetId="1">
        <row r="1">
          <cell r="A1" t="str">
            <v>CCMS - TEXOMA</v>
          </cell>
          <cell r="E1">
            <v>36444.74836863426</v>
          </cell>
        </row>
        <row r="2">
          <cell r="A2" t="str">
            <v>EARLY CHILDHOOD DEVELOPMENT RESOURCES</v>
          </cell>
          <cell r="E2" t="str">
            <v>S:\FINANCE\BUDGET\TDHS\99\[TEXECDR.XLS]Tex ECDR qtr</v>
          </cell>
        </row>
        <row r="3">
          <cell r="A3" t="str">
            <v>FISCAL YEAR END 8/31/99</v>
          </cell>
        </row>
        <row r="4">
          <cell r="C4" t="str">
            <v>Sept_Nov</v>
          </cell>
          <cell r="F4" t="str">
            <v>Dec-Feb</v>
          </cell>
          <cell r="I4" t="str">
            <v>Mar-May</v>
          </cell>
          <cell r="L4" t="str">
            <v>June-Aug</v>
          </cell>
        </row>
        <row r="5">
          <cell r="D5" t="str">
            <v>Diff</v>
          </cell>
          <cell r="G5" t="str">
            <v>Diff</v>
          </cell>
          <cell r="J5" t="str">
            <v>Diff</v>
          </cell>
          <cell r="M5" t="str">
            <v>Diff</v>
          </cell>
        </row>
        <row r="6">
          <cell r="B6" t="str">
            <v>1st QTR</v>
          </cell>
          <cell r="C6" t="str">
            <v>1st QTR</v>
          </cell>
          <cell r="D6" t="str">
            <v>(over)under</v>
          </cell>
          <cell r="E6" t="str">
            <v>2nd QTR</v>
          </cell>
          <cell r="F6" t="str">
            <v>2nd QTR</v>
          </cell>
          <cell r="G6" t="str">
            <v>(over)under</v>
          </cell>
          <cell r="H6" t="str">
            <v>3rd QTR</v>
          </cell>
          <cell r="I6" t="str">
            <v>3rd QTR</v>
          </cell>
          <cell r="J6" t="str">
            <v>(over)under</v>
          </cell>
          <cell r="K6" t="str">
            <v>4th QTR</v>
          </cell>
          <cell r="L6" t="str">
            <v>4th QTR</v>
          </cell>
          <cell r="M6" t="str">
            <v>(over)under</v>
          </cell>
        </row>
        <row r="7">
          <cell r="A7" t="str">
            <v>DESCRIPTION</v>
          </cell>
          <cell r="B7" t="str">
            <v>EST</v>
          </cell>
          <cell r="C7" t="str">
            <v>ACTUAL</v>
          </cell>
          <cell r="D7" t="str">
            <v>billed</v>
          </cell>
          <cell r="E7" t="str">
            <v>EST</v>
          </cell>
          <cell r="F7" t="str">
            <v>ACTUAL</v>
          </cell>
          <cell r="G7" t="str">
            <v>billed</v>
          </cell>
          <cell r="H7" t="str">
            <v>EST</v>
          </cell>
          <cell r="I7" t="str">
            <v>ACTUAL</v>
          </cell>
          <cell r="J7" t="str">
            <v>billed</v>
          </cell>
          <cell r="K7" t="str">
            <v>EST</v>
          </cell>
          <cell r="L7" t="str">
            <v>ACTUAL</v>
          </cell>
          <cell r="M7" t="str">
            <v>billed</v>
          </cell>
        </row>
        <row r="9">
          <cell r="A9" t="str">
            <v>Direct Assistance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J9">
            <v>0</v>
          </cell>
          <cell r="M9">
            <v>0</v>
          </cell>
        </row>
        <row r="11">
          <cell r="A11" t="str">
            <v>Resource Room</v>
          </cell>
          <cell r="B11">
            <v>0</v>
          </cell>
          <cell r="C11">
            <v>1914.87</v>
          </cell>
          <cell r="D11">
            <v>1914.87</v>
          </cell>
          <cell r="E11">
            <v>1000</v>
          </cell>
          <cell r="G11">
            <v>-1000</v>
          </cell>
          <cell r="J11">
            <v>0</v>
          </cell>
          <cell r="M11">
            <v>0</v>
          </cell>
        </row>
        <row r="13">
          <cell r="A13" t="str">
            <v>Program Mgmt</v>
          </cell>
          <cell r="B13">
            <v>0</v>
          </cell>
          <cell r="C13">
            <v>2366.9900000000002</v>
          </cell>
          <cell r="D13">
            <v>2366.9900000000002</v>
          </cell>
          <cell r="E13">
            <v>2200</v>
          </cell>
          <cell r="G13">
            <v>-2200</v>
          </cell>
          <cell r="J13">
            <v>0</v>
          </cell>
          <cell r="M13">
            <v>0</v>
          </cell>
        </row>
        <row r="14">
          <cell r="A14" t="str">
            <v>Program support</v>
          </cell>
        </row>
        <row r="15">
          <cell r="A15" t="str">
            <v>     oversight &amp; indirect</v>
          </cell>
          <cell r="B15">
            <v>0</v>
          </cell>
          <cell r="C15">
            <v>403.95000000000005</v>
          </cell>
          <cell r="D15">
            <v>403.95000000000005</v>
          </cell>
          <cell r="E15">
            <v>400</v>
          </cell>
          <cell r="G15">
            <v>-400</v>
          </cell>
          <cell r="J15">
            <v>0</v>
          </cell>
          <cell r="M15">
            <v>0</v>
          </cell>
        </row>
        <row r="17">
          <cell r="A17" t="str">
            <v>Technical Assistance</v>
          </cell>
          <cell r="B17">
            <v>0</v>
          </cell>
          <cell r="C17">
            <v>34.6</v>
          </cell>
          <cell r="D17">
            <v>34.6</v>
          </cell>
          <cell r="E17">
            <v>0</v>
          </cell>
          <cell r="G17">
            <v>0</v>
          </cell>
          <cell r="J17">
            <v>0</v>
          </cell>
          <cell r="M17">
            <v>0</v>
          </cell>
        </row>
        <row r="19">
          <cell r="A19" t="str">
            <v>Certification Awards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J19">
            <v>0</v>
          </cell>
          <cell r="M19">
            <v>0</v>
          </cell>
        </row>
        <row r="21">
          <cell r="A21" t="str">
            <v>Subtotal</v>
          </cell>
          <cell r="B21">
            <v>0</v>
          </cell>
          <cell r="C21">
            <v>4720.410000000001</v>
          </cell>
          <cell r="D21">
            <v>4720.410000000001</v>
          </cell>
          <cell r="E21">
            <v>3600</v>
          </cell>
          <cell r="G21">
            <v>-3600</v>
          </cell>
          <cell r="J21">
            <v>0</v>
          </cell>
          <cell r="M21">
            <v>0</v>
          </cell>
        </row>
        <row r="23">
          <cell r="A23" t="str">
            <v>Offsetting Items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J23">
            <v>0</v>
          </cell>
          <cell r="M23">
            <v>0</v>
          </cell>
        </row>
        <row r="25">
          <cell r="A25" t="str">
            <v>TOTAL</v>
          </cell>
          <cell r="B25">
            <v>0</v>
          </cell>
          <cell r="C25">
            <v>4720.410000000001</v>
          </cell>
          <cell r="D25">
            <v>4720.410000000001</v>
          </cell>
          <cell r="E25">
            <v>3600</v>
          </cell>
          <cell r="F25">
            <v>0</v>
          </cell>
          <cell r="G25">
            <v>-3600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C27">
            <v>4619.45</v>
          </cell>
        </row>
        <row r="29">
          <cell r="C29">
            <v>100.96000000000095</v>
          </cell>
          <cell r="L29" t="str">
            <v>YTD actual</v>
          </cell>
          <cell r="M29">
            <v>4720.410000000001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9"/>
  <sheetViews>
    <sheetView tabSelected="1" view="pageLayout" zoomScaleNormal="90" workbookViewId="0" topLeftCell="A1">
      <selection activeCell="A9" sqref="A9"/>
    </sheetView>
  </sheetViews>
  <sheetFormatPr defaultColWidth="9.140625" defaultRowHeight="12.75"/>
  <cols>
    <col min="1" max="1" width="50.7109375" style="53" customWidth="1"/>
    <col min="2" max="2" width="38.7109375" style="53" customWidth="1"/>
    <col min="3" max="3" width="26.7109375" style="53" customWidth="1"/>
    <col min="4" max="16384" width="9.140625" style="53" customWidth="1"/>
  </cols>
  <sheetData>
    <row r="2" spans="1:3" ht="19.5" customHeight="1">
      <c r="A2" s="88" t="s">
        <v>58</v>
      </c>
      <c r="B2" s="92"/>
      <c r="C2" s="93"/>
    </row>
    <row r="3" spans="1:3" ht="20.25" customHeight="1">
      <c r="A3" s="90" t="s">
        <v>63</v>
      </c>
      <c r="B3" s="91"/>
      <c r="C3" s="91"/>
    </row>
    <row r="4" spans="1:3" ht="19.5" customHeight="1">
      <c r="A4" s="54" t="s">
        <v>15</v>
      </c>
      <c r="B4" s="54"/>
      <c r="C4" s="55" t="s">
        <v>16</v>
      </c>
    </row>
    <row r="5" spans="1:3" ht="19.5" customHeight="1">
      <c r="A5" s="56" t="s">
        <v>17</v>
      </c>
      <c r="B5" s="57"/>
      <c r="C5" s="58"/>
    </row>
    <row r="6" spans="1:3" ht="19.5" customHeight="1">
      <c r="A6" s="59" t="s">
        <v>18</v>
      </c>
      <c r="B6" s="59"/>
      <c r="C6" s="60"/>
    </row>
    <row r="7" spans="1:3" ht="19.5" customHeight="1">
      <c r="A7" s="61" t="s">
        <v>19</v>
      </c>
      <c r="B7" s="61"/>
      <c r="C7" s="62">
        <v>0</v>
      </c>
    </row>
    <row r="8" spans="1:3" ht="19.5" customHeight="1">
      <c r="A8" s="61" t="s">
        <v>20</v>
      </c>
      <c r="B8" s="61"/>
      <c r="C8" s="62">
        <v>0</v>
      </c>
    </row>
    <row r="9" spans="1:3" ht="19.5" customHeight="1">
      <c r="A9" s="61" t="s">
        <v>21</v>
      </c>
      <c r="B9" s="61"/>
      <c r="C9" s="62">
        <v>0</v>
      </c>
    </row>
    <row r="10" spans="1:3" ht="19.5" customHeight="1" thickBot="1">
      <c r="A10" s="63" t="s">
        <v>34</v>
      </c>
      <c r="B10" s="63"/>
      <c r="C10" s="64"/>
    </row>
    <row r="11" spans="1:3" ht="19.5" customHeight="1" thickBot="1" thickTop="1">
      <c r="A11" s="65" t="s">
        <v>22</v>
      </c>
      <c r="B11" s="65"/>
      <c r="C11" s="66">
        <f>SUM(C6:C10)</f>
        <v>0</v>
      </c>
    </row>
    <row r="12" spans="1:3" ht="19.5" customHeight="1" thickTop="1">
      <c r="A12" s="67" t="s">
        <v>23</v>
      </c>
      <c r="B12" s="68"/>
      <c r="C12" s="69"/>
    </row>
    <row r="13" spans="1:3" ht="19.5" customHeight="1">
      <c r="A13" s="59" t="s">
        <v>24</v>
      </c>
      <c r="B13" s="59"/>
      <c r="C13" s="60">
        <v>0</v>
      </c>
    </row>
    <row r="14" spans="1:3" ht="19.5" customHeight="1">
      <c r="A14" s="89" t="s">
        <v>59</v>
      </c>
      <c r="B14" s="61"/>
      <c r="C14" s="62">
        <v>0</v>
      </c>
    </row>
    <row r="15" spans="1:3" ht="19.5" customHeight="1">
      <c r="A15" s="61" t="s">
        <v>25</v>
      </c>
      <c r="B15" s="61"/>
      <c r="C15" s="62">
        <v>0</v>
      </c>
    </row>
    <row r="16" spans="1:3" ht="19.5" customHeight="1">
      <c r="A16" s="89" t="s">
        <v>60</v>
      </c>
      <c r="B16" s="61"/>
      <c r="C16" s="62">
        <v>0</v>
      </c>
    </row>
    <row r="17" spans="1:3" ht="19.5" customHeight="1">
      <c r="A17" s="61" t="s">
        <v>26</v>
      </c>
      <c r="B17" s="61"/>
      <c r="C17" s="62">
        <v>0</v>
      </c>
    </row>
    <row r="18" spans="1:3" ht="19.5" customHeight="1" thickBot="1">
      <c r="A18" s="63" t="s">
        <v>27</v>
      </c>
      <c r="B18" s="63"/>
      <c r="C18" s="64"/>
    </row>
    <row r="19" spans="1:3" ht="19.5" customHeight="1" thickBot="1" thickTop="1">
      <c r="A19" s="65" t="s">
        <v>28</v>
      </c>
      <c r="B19" s="65"/>
      <c r="C19" s="66">
        <f>SUM(C13:C18)</f>
        <v>0</v>
      </c>
    </row>
    <row r="20" spans="1:3" ht="19.5" customHeight="1" thickTop="1">
      <c r="A20" s="56" t="s">
        <v>29</v>
      </c>
      <c r="B20" s="57"/>
      <c r="C20" s="70"/>
    </row>
    <row r="21" spans="1:3" ht="19.5" customHeight="1">
      <c r="A21" s="59" t="s">
        <v>30</v>
      </c>
      <c r="B21" s="59"/>
      <c r="C21" s="60">
        <v>0</v>
      </c>
    </row>
    <row r="22" spans="1:3" ht="19.5" customHeight="1">
      <c r="A22" s="61" t="s">
        <v>31</v>
      </c>
      <c r="B22" s="61"/>
      <c r="C22" s="62"/>
    </row>
    <row r="23" spans="1:3" ht="19.5" customHeight="1">
      <c r="A23" s="61" t="s">
        <v>37</v>
      </c>
      <c r="B23" s="61"/>
      <c r="C23" s="62"/>
    </row>
    <row r="24" spans="1:3" ht="19.5" customHeight="1">
      <c r="A24" s="61" t="s">
        <v>35</v>
      </c>
      <c r="B24" s="61"/>
      <c r="C24" s="62">
        <v>0</v>
      </c>
    </row>
    <row r="25" spans="1:3" ht="19.5" customHeight="1" thickBot="1">
      <c r="A25" s="61" t="s">
        <v>36</v>
      </c>
      <c r="B25" s="61"/>
      <c r="C25" s="62"/>
    </row>
    <row r="26" spans="1:3" ht="19.5" customHeight="1" thickBot="1" thickTop="1">
      <c r="A26" s="65" t="s">
        <v>32</v>
      </c>
      <c r="B26" s="65"/>
      <c r="C26" s="66">
        <f>SUM(C21:C25)</f>
        <v>0</v>
      </c>
    </row>
    <row r="27" spans="1:3" ht="19.5" customHeight="1" thickTop="1">
      <c r="A27" s="67" t="s">
        <v>39</v>
      </c>
      <c r="B27" s="68"/>
      <c r="C27" s="71"/>
    </row>
    <row r="28" spans="1:3" ht="19.5" customHeight="1">
      <c r="A28" s="72" t="s">
        <v>40</v>
      </c>
      <c r="B28" s="73"/>
      <c r="C28" s="60">
        <v>0</v>
      </c>
    </row>
    <row r="29" spans="1:3" ht="19.5" customHeight="1">
      <c r="A29" s="61" t="s">
        <v>41</v>
      </c>
      <c r="B29" s="61"/>
      <c r="C29" s="62">
        <v>0</v>
      </c>
    </row>
    <row r="30" spans="1:3" ht="19.5" customHeight="1">
      <c r="A30" s="61" t="s">
        <v>42</v>
      </c>
      <c r="B30" s="61"/>
      <c r="C30" s="62">
        <v>0</v>
      </c>
    </row>
    <row r="31" spans="1:3" ht="19.5" customHeight="1">
      <c r="A31" s="61" t="s">
        <v>43</v>
      </c>
      <c r="B31" s="61"/>
      <c r="C31" s="62">
        <v>0</v>
      </c>
    </row>
    <row r="32" spans="1:3" ht="19.5" customHeight="1">
      <c r="A32" s="61" t="s">
        <v>44</v>
      </c>
      <c r="B32" s="61"/>
      <c r="C32" s="62"/>
    </row>
    <row r="33" spans="1:3" ht="19.5" customHeight="1" thickBot="1">
      <c r="A33" s="74" t="s">
        <v>49</v>
      </c>
      <c r="B33" s="74"/>
      <c r="C33" s="75">
        <f>SUM(C28:C32)</f>
        <v>0</v>
      </c>
    </row>
    <row r="34" spans="1:3" ht="19.5" customHeight="1" thickTop="1">
      <c r="A34" s="84" t="s">
        <v>57</v>
      </c>
      <c r="B34" s="68"/>
      <c r="C34" s="71"/>
    </row>
    <row r="35" spans="1:3" ht="19.5" customHeight="1">
      <c r="A35" s="72" t="s">
        <v>45</v>
      </c>
      <c r="B35" s="73"/>
      <c r="C35" s="60">
        <v>0</v>
      </c>
    </row>
    <row r="36" spans="1:3" ht="19.5" customHeight="1">
      <c r="A36" s="61" t="s">
        <v>33</v>
      </c>
      <c r="B36" s="61"/>
      <c r="C36" s="62"/>
    </row>
    <row r="37" spans="1:3" ht="19.5" customHeight="1">
      <c r="A37" s="61" t="s">
        <v>46</v>
      </c>
      <c r="B37" s="61"/>
      <c r="C37" s="62">
        <v>0</v>
      </c>
    </row>
    <row r="38" spans="1:3" ht="19.5" customHeight="1">
      <c r="A38" s="61" t="s">
        <v>47</v>
      </c>
      <c r="B38" s="61"/>
      <c r="C38" s="62">
        <v>0</v>
      </c>
    </row>
    <row r="39" spans="1:3" ht="19.5" customHeight="1">
      <c r="A39" s="61" t="s">
        <v>48</v>
      </c>
      <c r="B39" s="61"/>
      <c r="C39" s="62">
        <v>0</v>
      </c>
    </row>
    <row r="40" spans="1:3" ht="19.5" customHeight="1" thickBot="1">
      <c r="A40" s="74" t="s">
        <v>38</v>
      </c>
      <c r="B40" s="74"/>
      <c r="C40" s="75">
        <f>SUM(C35:C39)</f>
        <v>0</v>
      </c>
    </row>
    <row r="41" spans="1:3" ht="19.5" customHeight="1" thickBot="1" thickTop="1">
      <c r="A41" s="84" t="s">
        <v>50</v>
      </c>
      <c r="B41" s="68"/>
      <c r="C41" s="71"/>
    </row>
    <row r="42" spans="1:3" ht="19.5" customHeight="1" thickBot="1" thickTop="1">
      <c r="A42" s="80" t="s">
        <v>51</v>
      </c>
      <c r="B42" s="81"/>
      <c r="C42" s="82"/>
    </row>
    <row r="43" spans="1:3" ht="19.5" customHeight="1" thickBot="1" thickTop="1">
      <c r="A43" s="79" t="s">
        <v>52</v>
      </c>
      <c r="B43" s="83"/>
      <c r="C43" s="75">
        <f>C42</f>
        <v>0</v>
      </c>
    </row>
    <row r="44" spans="1:3" ht="19.5" customHeight="1" thickBot="1" thickTop="1">
      <c r="A44" s="84" t="s">
        <v>53</v>
      </c>
      <c r="B44" s="68"/>
      <c r="C44" s="71"/>
    </row>
    <row r="45" spans="1:3" ht="18" thickBot="1" thickTop="1">
      <c r="A45" s="80" t="s">
        <v>54</v>
      </c>
      <c r="B45" s="81"/>
      <c r="C45" s="82"/>
    </row>
    <row r="46" spans="1:3" ht="18" thickBot="1" thickTop="1">
      <c r="A46" s="79" t="s">
        <v>55</v>
      </c>
      <c r="B46" s="83"/>
      <c r="C46" s="75">
        <f>C45</f>
        <v>0</v>
      </c>
    </row>
    <row r="47" spans="1:3" ht="18" thickBot="1" thickTop="1">
      <c r="A47" s="78" t="s">
        <v>56</v>
      </c>
      <c r="B47" s="77"/>
      <c r="C47" s="76">
        <f>SUM(C11,C19,C26,C33,C40,C43,C46)</f>
        <v>0</v>
      </c>
    </row>
    <row r="48" spans="1:3" ht="19.5" customHeight="1" thickBot="1" thickTop="1">
      <c r="A48" s="84" t="s">
        <v>61</v>
      </c>
      <c r="B48" s="68"/>
      <c r="C48" s="71"/>
    </row>
    <row r="49" spans="1:3" ht="21" customHeight="1" thickTop="1">
      <c r="A49" s="85" t="s">
        <v>62</v>
      </c>
      <c r="B49" s="86"/>
      <c r="C49" s="87"/>
    </row>
  </sheetData>
  <sheetProtection/>
  <mergeCells count="2">
    <mergeCell ref="A3:C3"/>
    <mergeCell ref="B2:C2"/>
  </mergeCells>
  <printOptions horizontalCentered="1"/>
  <pageMargins left="0.5" right="0.5" top="1" bottom="0.5" header="0.3" footer="0.3"/>
  <pageSetup fitToHeight="0" horizontalDpi="600" verticalDpi="600" orientation="portrait" scale="72" r:id="rId1"/>
  <headerFooter alignWithMargins="0">
    <oddHeader>&amp;C&amp;"Arial Narrow,Bold"&amp;11ATTACHMENT D
PROPOSED ANNUAL COST REIMBURSEMENT BUDGET  
&amp;"Arial Narrow,Regular"DALLAS COUNTY LOCAL WORKFORCE DEVELOPMENT BOARD, INC.&amp;"Arial Narrow,Bold"
&amp;"Arial Narrow,Regular"BUDGET PERIOD: OCTOBER 1, 2024 - SEPTEMBER 30, 2025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37.7109375" style="4" customWidth="1"/>
    <col min="2" max="2" width="12.140625" style="2" customWidth="1"/>
    <col min="3" max="3" width="13.8515625" style="2" bestFit="1" customWidth="1"/>
    <col min="4" max="4" width="10.7109375" style="2" customWidth="1"/>
    <col min="5" max="5" width="16.57421875" style="2" customWidth="1"/>
    <col min="6" max="6" width="11.00390625" style="2" customWidth="1"/>
    <col min="7" max="16384" width="9.140625" style="2" customWidth="1"/>
  </cols>
  <sheetData>
    <row r="1" spans="1:6" ht="16.5">
      <c r="A1" s="94"/>
      <c r="B1" s="94"/>
      <c r="C1" s="94"/>
      <c r="D1" s="94"/>
      <c r="E1" s="94"/>
      <c r="F1" s="1"/>
    </row>
    <row r="2" spans="1:6" s="3" customFormat="1" ht="16.5">
      <c r="A2" s="95" t="s">
        <v>58</v>
      </c>
      <c r="B2" s="96"/>
      <c r="C2" s="96"/>
      <c r="D2" s="96"/>
      <c r="E2" s="96"/>
      <c r="F2" s="96"/>
    </row>
    <row r="3" spans="1:6" ht="21" customHeight="1">
      <c r="A3" s="47"/>
      <c r="B3" s="48" t="s">
        <v>2</v>
      </c>
      <c r="C3" s="48" t="s">
        <v>3</v>
      </c>
      <c r="D3" s="49" t="s">
        <v>4</v>
      </c>
      <c r="E3" s="50" t="s">
        <v>5</v>
      </c>
      <c r="F3" s="50"/>
    </row>
    <row r="4" spans="1:6" ht="21" customHeight="1">
      <c r="A4" s="5" t="s">
        <v>6</v>
      </c>
      <c r="B4" s="6" t="s">
        <v>7</v>
      </c>
      <c r="C4" s="6" t="s">
        <v>8</v>
      </c>
      <c r="D4" s="7" t="s">
        <v>9</v>
      </c>
      <c r="E4" s="8" t="s">
        <v>10</v>
      </c>
      <c r="F4" s="8" t="s">
        <v>14</v>
      </c>
    </row>
    <row r="5" spans="1:6" ht="21" customHeight="1">
      <c r="A5" s="9"/>
      <c r="B5" s="10"/>
      <c r="C5" s="11"/>
      <c r="D5" s="12"/>
      <c r="E5" s="13">
        <f>B5*C5*D5</f>
        <v>0</v>
      </c>
      <c r="F5" s="14">
        <f>D5/2080</f>
        <v>0</v>
      </c>
    </row>
    <row r="6" spans="1:6" ht="21" customHeight="1">
      <c r="A6" s="15"/>
      <c r="B6" s="16"/>
      <c r="C6" s="11"/>
      <c r="D6" s="12"/>
      <c r="E6" s="13">
        <f aca="true" t="shared" si="0" ref="E6:E29">B6*C6*D6</f>
        <v>0</v>
      </c>
      <c r="F6" s="14">
        <f aca="true" t="shared" si="1" ref="F6:F29">D6/2080</f>
        <v>0</v>
      </c>
    </row>
    <row r="7" spans="1:6" ht="21" customHeight="1">
      <c r="A7" s="15"/>
      <c r="B7" s="17"/>
      <c r="C7" s="11"/>
      <c r="D7" s="12"/>
      <c r="E7" s="13">
        <f t="shared" si="0"/>
        <v>0</v>
      </c>
      <c r="F7" s="14">
        <f t="shared" si="1"/>
        <v>0</v>
      </c>
    </row>
    <row r="8" spans="1:6" ht="21" customHeight="1">
      <c r="A8" s="15"/>
      <c r="B8" s="17"/>
      <c r="C8" s="11"/>
      <c r="D8" s="12"/>
      <c r="E8" s="13">
        <f t="shared" si="0"/>
        <v>0</v>
      </c>
      <c r="F8" s="14">
        <f t="shared" si="1"/>
        <v>0</v>
      </c>
    </row>
    <row r="9" spans="1:6" ht="21" customHeight="1">
      <c r="A9" s="15"/>
      <c r="B9" s="17"/>
      <c r="C9" s="11"/>
      <c r="D9" s="12"/>
      <c r="E9" s="13">
        <f t="shared" si="0"/>
        <v>0</v>
      </c>
      <c r="F9" s="14">
        <f t="shared" si="1"/>
        <v>0</v>
      </c>
    </row>
    <row r="10" spans="1:6" ht="21" customHeight="1">
      <c r="A10" s="15"/>
      <c r="B10" s="17"/>
      <c r="C10" s="11"/>
      <c r="D10" s="12"/>
      <c r="E10" s="13">
        <f t="shared" si="0"/>
        <v>0</v>
      </c>
      <c r="F10" s="14">
        <f t="shared" si="1"/>
        <v>0</v>
      </c>
    </row>
    <row r="11" spans="1:6" ht="21" customHeight="1">
      <c r="A11" s="15"/>
      <c r="B11" s="17"/>
      <c r="C11" s="11"/>
      <c r="D11" s="12"/>
      <c r="E11" s="13">
        <f t="shared" si="0"/>
        <v>0</v>
      </c>
      <c r="F11" s="14">
        <f t="shared" si="1"/>
        <v>0</v>
      </c>
    </row>
    <row r="12" spans="1:6" ht="21" customHeight="1">
      <c r="A12" s="15"/>
      <c r="B12" s="17"/>
      <c r="C12" s="11"/>
      <c r="D12" s="12"/>
      <c r="E12" s="13">
        <f t="shared" si="0"/>
        <v>0</v>
      </c>
      <c r="F12" s="14">
        <f t="shared" si="1"/>
        <v>0</v>
      </c>
    </row>
    <row r="13" spans="1:6" ht="21" customHeight="1">
      <c r="A13" s="15"/>
      <c r="B13" s="17"/>
      <c r="C13" s="11"/>
      <c r="D13" s="12"/>
      <c r="E13" s="13">
        <f t="shared" si="0"/>
        <v>0</v>
      </c>
      <c r="F13" s="14">
        <f t="shared" si="1"/>
        <v>0</v>
      </c>
    </row>
    <row r="14" spans="1:6" ht="21" customHeight="1">
      <c r="A14" s="15"/>
      <c r="B14" s="17"/>
      <c r="C14" s="11"/>
      <c r="D14" s="12"/>
      <c r="E14" s="13">
        <f t="shared" si="0"/>
        <v>0</v>
      </c>
      <c r="F14" s="14">
        <f t="shared" si="1"/>
        <v>0</v>
      </c>
    </row>
    <row r="15" spans="1:6" ht="21" customHeight="1">
      <c r="A15" s="15"/>
      <c r="B15" s="17"/>
      <c r="C15" s="11"/>
      <c r="D15" s="12"/>
      <c r="E15" s="13">
        <f t="shared" si="0"/>
        <v>0</v>
      </c>
      <c r="F15" s="14">
        <f t="shared" si="1"/>
        <v>0</v>
      </c>
    </row>
    <row r="16" spans="1:6" s="4" customFormat="1" ht="21" customHeight="1">
      <c r="A16" s="15"/>
      <c r="B16" s="18"/>
      <c r="C16" s="11"/>
      <c r="D16" s="12"/>
      <c r="E16" s="13">
        <f t="shared" si="0"/>
        <v>0</v>
      </c>
      <c r="F16" s="14">
        <f t="shared" si="1"/>
        <v>0</v>
      </c>
    </row>
    <row r="17" spans="1:6" ht="21" customHeight="1">
      <c r="A17" s="15"/>
      <c r="B17" s="18"/>
      <c r="C17" s="11"/>
      <c r="D17" s="12"/>
      <c r="E17" s="13">
        <f t="shared" si="0"/>
        <v>0</v>
      </c>
      <c r="F17" s="14">
        <f t="shared" si="1"/>
        <v>0</v>
      </c>
    </row>
    <row r="18" spans="1:6" ht="21" customHeight="1">
      <c r="A18" s="15"/>
      <c r="B18" s="18"/>
      <c r="C18" s="11"/>
      <c r="D18" s="12"/>
      <c r="E18" s="13">
        <f t="shared" si="0"/>
        <v>0</v>
      </c>
      <c r="F18" s="14">
        <f t="shared" si="1"/>
        <v>0</v>
      </c>
    </row>
    <row r="19" spans="1:6" ht="21" customHeight="1">
      <c r="A19" s="15"/>
      <c r="B19" s="17"/>
      <c r="C19" s="11"/>
      <c r="D19" s="12"/>
      <c r="E19" s="13">
        <f t="shared" si="0"/>
        <v>0</v>
      </c>
      <c r="F19" s="14">
        <f t="shared" si="1"/>
        <v>0</v>
      </c>
    </row>
    <row r="20" spans="1:6" ht="21" customHeight="1">
      <c r="A20" s="15"/>
      <c r="B20" s="17"/>
      <c r="C20" s="11"/>
      <c r="D20" s="12"/>
      <c r="E20" s="13">
        <f t="shared" si="0"/>
        <v>0</v>
      </c>
      <c r="F20" s="14">
        <f t="shared" si="1"/>
        <v>0</v>
      </c>
    </row>
    <row r="21" spans="1:6" ht="21" customHeight="1">
      <c r="A21" s="15"/>
      <c r="B21" s="17"/>
      <c r="C21" s="11"/>
      <c r="D21" s="12"/>
      <c r="E21" s="13">
        <f t="shared" si="0"/>
        <v>0</v>
      </c>
      <c r="F21" s="14">
        <f>D21/(2080*4)</f>
        <v>0</v>
      </c>
    </row>
    <row r="22" spans="1:6" ht="21" customHeight="1">
      <c r="A22" s="15"/>
      <c r="B22" s="17"/>
      <c r="C22" s="11"/>
      <c r="D22" s="12"/>
      <c r="E22" s="13">
        <f t="shared" si="0"/>
        <v>0</v>
      </c>
      <c r="F22" s="14">
        <f t="shared" si="1"/>
        <v>0</v>
      </c>
    </row>
    <row r="23" spans="1:6" ht="21" customHeight="1">
      <c r="A23" s="15"/>
      <c r="B23" s="17"/>
      <c r="C23" s="11"/>
      <c r="D23" s="12"/>
      <c r="E23" s="13">
        <f t="shared" si="0"/>
        <v>0</v>
      </c>
      <c r="F23" s="14">
        <f t="shared" si="1"/>
        <v>0</v>
      </c>
    </row>
    <row r="24" spans="1:6" ht="21" customHeight="1">
      <c r="A24" s="15"/>
      <c r="B24" s="17"/>
      <c r="C24" s="11"/>
      <c r="D24" s="12"/>
      <c r="E24" s="13">
        <f t="shared" si="0"/>
        <v>0</v>
      </c>
      <c r="F24" s="14">
        <f>D24/(2080*2)</f>
        <v>0</v>
      </c>
    </row>
    <row r="25" spans="1:6" ht="21" customHeight="1">
      <c r="A25" s="15"/>
      <c r="B25" s="17"/>
      <c r="C25" s="11"/>
      <c r="D25" s="12"/>
      <c r="E25" s="13">
        <f t="shared" si="0"/>
        <v>0</v>
      </c>
      <c r="F25" s="14">
        <f>D25/(2080*2)</f>
        <v>0</v>
      </c>
    </row>
    <row r="26" spans="1:6" ht="21" customHeight="1">
      <c r="A26" s="15"/>
      <c r="B26" s="17"/>
      <c r="C26" s="11"/>
      <c r="D26" s="12"/>
      <c r="E26" s="13">
        <f t="shared" si="0"/>
        <v>0</v>
      </c>
      <c r="F26" s="14">
        <f t="shared" si="1"/>
        <v>0</v>
      </c>
    </row>
    <row r="27" spans="1:6" ht="21" customHeight="1">
      <c r="A27" s="15"/>
      <c r="B27" s="18"/>
      <c r="C27" s="19"/>
      <c r="D27" s="12"/>
      <c r="E27" s="13">
        <f t="shared" si="0"/>
        <v>0</v>
      </c>
      <c r="F27" s="14">
        <f>D27/(2080*9)</f>
        <v>0</v>
      </c>
    </row>
    <row r="28" spans="1:6" ht="21" customHeight="1">
      <c r="A28" s="15"/>
      <c r="B28" s="17"/>
      <c r="C28" s="11"/>
      <c r="D28" s="12"/>
      <c r="E28" s="13">
        <f t="shared" si="0"/>
        <v>0</v>
      </c>
      <c r="F28" s="14">
        <f t="shared" si="1"/>
        <v>0</v>
      </c>
    </row>
    <row r="29" spans="1:6" ht="21" customHeight="1">
      <c r="A29" s="15"/>
      <c r="B29" s="18"/>
      <c r="C29" s="19"/>
      <c r="D29" s="12"/>
      <c r="E29" s="13">
        <f t="shared" si="0"/>
        <v>0</v>
      </c>
      <c r="F29" s="14">
        <f t="shared" si="1"/>
        <v>0</v>
      </c>
    </row>
    <row r="30" spans="1:6" ht="21" customHeight="1" thickBot="1">
      <c r="A30" s="20"/>
      <c r="B30" s="21"/>
      <c r="C30" s="22"/>
      <c r="D30" s="23"/>
      <c r="E30" s="13">
        <f>B30*C30*D30</f>
        <v>0</v>
      </c>
      <c r="F30" s="14">
        <f>D30/2080</f>
        <v>0</v>
      </c>
    </row>
    <row r="31" spans="1:6" ht="21" customHeight="1" thickTop="1">
      <c r="A31" s="24"/>
      <c r="B31" s="25"/>
      <c r="C31" s="26"/>
      <c r="D31" s="27"/>
      <c r="E31" s="28"/>
      <c r="F31" s="28"/>
    </row>
    <row r="32" spans="1:6" ht="21" customHeight="1">
      <c r="A32" s="29" t="s">
        <v>0</v>
      </c>
      <c r="B32" s="30">
        <f>SUM(B5:B31)</f>
        <v>0</v>
      </c>
      <c r="C32" s="31"/>
      <c r="D32" s="32">
        <f>SUM(D5:D31)</f>
        <v>0</v>
      </c>
      <c r="E32" s="33"/>
      <c r="F32" s="34"/>
    </row>
    <row r="33" spans="1:6" ht="21" customHeight="1">
      <c r="A33" s="35"/>
      <c r="B33" s="36" t="s">
        <v>11</v>
      </c>
      <c r="C33" s="37"/>
      <c r="D33" s="38"/>
      <c r="E33" s="36" t="s">
        <v>12</v>
      </c>
      <c r="F33" s="39"/>
    </row>
    <row r="34" spans="1:6" ht="21" customHeight="1">
      <c r="A34" s="51"/>
      <c r="B34" s="40"/>
      <c r="C34" s="41"/>
      <c r="D34" s="42"/>
      <c r="E34" s="40" t="s">
        <v>13</v>
      </c>
      <c r="F34" s="43"/>
    </row>
    <row r="35" spans="1:6" ht="21" customHeight="1">
      <c r="A35" s="52" t="s">
        <v>1</v>
      </c>
      <c r="B35" s="44"/>
      <c r="C35" s="44"/>
      <c r="D35" s="44"/>
      <c r="E35" s="44"/>
      <c r="F35" s="45"/>
    </row>
    <row r="37" ht="16.5">
      <c r="C37" s="46"/>
    </row>
  </sheetData>
  <sheetProtection/>
  <mergeCells count="2">
    <mergeCell ref="A1:E1"/>
    <mergeCell ref="A2:F2"/>
  </mergeCells>
  <printOptions horizontalCentered="1"/>
  <pageMargins left="0.55" right="0.55" top="0.7" bottom="0.5" header="0.3" footer="0.3"/>
  <pageSetup horizontalDpi="600" verticalDpi="600" orientation="portrait" scale="85" r:id="rId1"/>
  <headerFooter>
    <oddHeader>&amp;C&amp;"Arial Narrow,Bold"&amp;12ATTACHMENT E&amp;11
SALARY ALLOCATION PLAN
OCTOBER 1, 2024 - SEPTEMBER 30, 2025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ChildCareGroup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</dc:creator>
  <cp:keywords/>
  <dc:description/>
  <cp:lastModifiedBy>Connie Rash</cp:lastModifiedBy>
  <cp:lastPrinted>2020-07-14T14:40:38Z</cp:lastPrinted>
  <dcterms:created xsi:type="dcterms:W3CDTF">2009-08-11T15:29:34Z</dcterms:created>
  <dcterms:modified xsi:type="dcterms:W3CDTF">2024-04-04T17:34:55Z</dcterms:modified>
  <cp:category/>
  <cp:version/>
  <cp:contentType/>
  <cp:contentStatus/>
</cp:coreProperties>
</file>